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62"/>
  </bookViews>
  <sheets>
    <sheet name="Osnovne škole " sheetId="10" r:id="rId1"/>
    <sheet name="Srednje škole" sheetId="11" r:id="rId2"/>
    <sheet name="Narodni muzej" sheetId="13" r:id="rId3"/>
    <sheet name="Kazalište lutaka" sheetId="14" r:id="rId4"/>
    <sheet name="Zdravstvo" sheetId="15" r:id="rId5"/>
    <sheet name="Natura Jadera" sheetId="16" r:id="rId6"/>
    <sheet name="Zavod za prost.uređenje" sheetId="17" r:id="rId7"/>
    <sheet name="Inovacija" sheetId="18" r:id="rId8"/>
    <sheet name="AGGRA" sheetId="19" r:id="rId9"/>
    <sheet name="Zadra nova" sheetId="20" r:id="rId10"/>
  </sheets>
  <calcPr calcId="152511"/>
</workbook>
</file>

<file path=xl/calcChain.xml><?xml version="1.0" encoding="utf-8"?>
<calcChain xmlns="http://schemas.openxmlformats.org/spreadsheetml/2006/main">
  <c r="I5" i="18" l="1"/>
  <c r="I21" i="15" l="1"/>
  <c r="H21" i="15"/>
  <c r="G21" i="15"/>
  <c r="F51" i="11" l="1"/>
  <c r="E51" i="11"/>
  <c r="D51" i="11"/>
  <c r="F50" i="11"/>
  <c r="E50" i="11"/>
  <c r="D50" i="11"/>
  <c r="I48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F65" i="10"/>
  <c r="E65" i="10"/>
  <c r="D65" i="10"/>
  <c r="F64" i="10"/>
  <c r="E64" i="10"/>
  <c r="D64" i="10"/>
  <c r="I62" i="10"/>
  <c r="I61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65" i="10" s="1"/>
  <c r="I5" i="10"/>
  <c r="I64" i="10" s="1"/>
</calcChain>
</file>

<file path=xl/sharedStrings.xml><?xml version="1.0" encoding="utf-8"?>
<sst xmlns="http://schemas.openxmlformats.org/spreadsheetml/2006/main" count="246" uniqueCount="122">
  <si>
    <t>Tablica; Limiti ukupnih rashoda osnovnih škola za izvore financiranja 11 -  opći prihodi i primici i 45 -fond poravnanja i dodatni udio u porezu na dohodak</t>
  </si>
  <si>
    <t>2021. godina</t>
  </si>
  <si>
    <t>Redni broj</t>
  </si>
  <si>
    <t>Naziv</t>
  </si>
  <si>
    <t>Izvor</t>
  </si>
  <si>
    <t>Izvršenje 2019.</t>
  </si>
  <si>
    <t>Plan 2020.</t>
  </si>
  <si>
    <t>Plan 2021.</t>
  </si>
  <si>
    <t>Kapitalno 2021.</t>
  </si>
  <si>
    <t xml:space="preserve">Materijalni i tekuće </t>
  </si>
  <si>
    <t>Ukupno Izmjene i dopune</t>
  </si>
  <si>
    <t>1.</t>
  </si>
  <si>
    <t>Osnovna škola Benkovac</t>
  </si>
  <si>
    <t>2.</t>
  </si>
  <si>
    <t>Osnovna škola Radića Bibinje</t>
  </si>
  <si>
    <t>3.</t>
  </si>
  <si>
    <t>Osnovna škola Biograd na moru</t>
  </si>
  <si>
    <t>4.</t>
  </si>
  <si>
    <t>Osnovna škola Galovac</t>
  </si>
  <si>
    <t>5.</t>
  </si>
  <si>
    <t>OŠ Nikole Tesle Gračac</t>
  </si>
  <si>
    <t>6.</t>
  </si>
  <si>
    <t>OŠ Petar Zoranić Jasenice</t>
  </si>
  <si>
    <t>7.</t>
  </si>
  <si>
    <t xml:space="preserve">OŠ I.G.Kovačića Lišane Ostrovičke </t>
  </si>
  <si>
    <t>8.</t>
  </si>
  <si>
    <t>OŠ Vladimir Nazor Neviđane</t>
  </si>
  <si>
    <t>9.</t>
  </si>
  <si>
    <t>OŠ Petra Zoranića Nin</t>
  </si>
  <si>
    <t>10.</t>
  </si>
  <si>
    <t>Osnovna škola Novigrad</t>
  </si>
  <si>
    <t>11.</t>
  </si>
  <si>
    <t>Osnovna škola Obrovac</t>
  </si>
  <si>
    <t>12.</t>
  </si>
  <si>
    <t>OŠ Jurja Dalmatinca Pag</t>
  </si>
  <si>
    <t>13.</t>
  </si>
  <si>
    <t>Osnovna škola Pakoštane</t>
  </si>
  <si>
    <t>14.</t>
  </si>
  <si>
    <t>Osnovna škola Franka Lisice Polača</t>
  </si>
  <si>
    <t>15.</t>
  </si>
  <si>
    <t>Osnovna škola Poličnik</t>
  </si>
  <si>
    <t>16.</t>
  </si>
  <si>
    <t>OŠ Braće Ribar Posedarje</t>
  </si>
  <si>
    <t>17.</t>
  </si>
  <si>
    <t>OŠ Valentin Klarin Preko</t>
  </si>
  <si>
    <t>18.</t>
  </si>
  <si>
    <t>Osnovna škola Pridraga</t>
  </si>
  <si>
    <t>19.</t>
  </si>
  <si>
    <t>Osnovna škola Privlaka</t>
  </si>
  <si>
    <t>20.</t>
  </si>
  <si>
    <t>OŠ Jurja Barakovića Ražanac</t>
  </si>
  <si>
    <t>21.</t>
  </si>
  <si>
    <t>OŠ Petra Lorinija Sali</t>
  </si>
  <si>
    <t>22.</t>
  </si>
  <si>
    <t>OŠ Petra Zoranića Stankovci</t>
  </si>
  <si>
    <t>23.</t>
  </si>
  <si>
    <t>Osnovna škola Starigrad</t>
  </si>
  <si>
    <t>24.</t>
  </si>
  <si>
    <t>Osnovna škola Sukošan</t>
  </si>
  <si>
    <t>25.</t>
  </si>
  <si>
    <t>Osnovna škola Sv. Filip i Jakov</t>
  </si>
  <si>
    <t>26.</t>
  </si>
  <si>
    <t>OŠ Vladimira Nazora Škabrnja</t>
  </si>
  <si>
    <t>27.</t>
  </si>
  <si>
    <t>Osnovna škola Zemunik</t>
  </si>
  <si>
    <t>28.</t>
  </si>
  <si>
    <t>Kapitalna ulaganja OŠ</t>
  </si>
  <si>
    <t>29.</t>
  </si>
  <si>
    <t>Materijal i usluge za tekuće investicijsko ulaganje u OŠ</t>
  </si>
  <si>
    <t>Tablica; Limiti ukupnih rashoda srednjih škola za izvore financiranja 11 -  opći prihodi i primici i 45 -fond poravnanja i dodatni udio u porezu na dohodak</t>
  </si>
  <si>
    <t>Kapitalno</t>
  </si>
  <si>
    <t>Materijali i tekući izdaci</t>
  </si>
  <si>
    <t>SŠ kneza Branimira Benkovac</t>
  </si>
  <si>
    <t>SŠ Biograd</t>
  </si>
  <si>
    <t>Glazbena škola Blagoja Berse</t>
  </si>
  <si>
    <t>Ekonomsko-birotehnička i trgovačka škola</t>
  </si>
  <si>
    <t>Gimnazija Franje Petrića</t>
  </si>
  <si>
    <t>Obrtnička škola Gojka Matuline</t>
  </si>
  <si>
    <t>Srednja škola Gračac</t>
  </si>
  <si>
    <t>Hotelijersko-turistička i ugostiteljska škola</t>
  </si>
  <si>
    <t>Gimnazija Jurja Barakovića</t>
  </si>
  <si>
    <t>Prirodoslovno-grafička škola</t>
  </si>
  <si>
    <t>Medicinska škola Ante Kuzmanića</t>
  </si>
  <si>
    <t>Srednja škola Obrovac</t>
  </si>
  <si>
    <t>Srednja škola Bartula Kašića Pag</t>
  </si>
  <si>
    <t>Pomorska škola</t>
  </si>
  <si>
    <t>Poljoprivredna,prehrambena i veterinarska  škola Stanka Ožanića</t>
  </si>
  <si>
    <t>Tehnička škola</t>
  </si>
  <si>
    <t xml:space="preserve">Škola za tekstil, dizajn i primjenjenu  </t>
  </si>
  <si>
    <t>umjetnost</t>
  </si>
  <si>
    <t>Gimnazija Vladimira Nazora</t>
  </si>
  <si>
    <t>Strukovna škola Vice Vlatkovića</t>
  </si>
  <si>
    <t>Srednjoškolski đački dom</t>
  </si>
  <si>
    <t>Kapitalna ulaganja SŠ</t>
  </si>
  <si>
    <t>Materijal i usluge za tekuće investicijsko ulaganje u SŠ</t>
  </si>
  <si>
    <t>Tablica; Limit ukupnih rashoda Narodnog muzeja - izvor financiranja 11 -  opći prihodi i primici</t>
  </si>
  <si>
    <t>Limit 1.</t>
  </si>
  <si>
    <t>Limit 2.</t>
  </si>
  <si>
    <t>Izmjene i dopune plana</t>
  </si>
  <si>
    <t>Narodni muzej</t>
  </si>
  <si>
    <t>Tablica; Limit ukupnih rashoda Kazalište lutaka - izvor financiranja 11 -  opći prihodi i primici</t>
  </si>
  <si>
    <t>Kazalište lutaka</t>
  </si>
  <si>
    <t xml:space="preserve">Tablica; Limiti ukupnih rashoda ustanova u zdravstvu za izvore financiranja 11 -  opći prihodi i primici i 45 -fond poravnanja i dodatni udio u porezu na dohodak </t>
  </si>
  <si>
    <t>Indeks 17/16</t>
  </si>
  <si>
    <t>Specijalna bolnica za ortopediju Biograd na moru</t>
  </si>
  <si>
    <t>Psihijatrijska bolnica Ugljan</t>
  </si>
  <si>
    <t>Dom zdravlja Zadarske županije</t>
  </si>
  <si>
    <t>Zavod za javno zdravstvo</t>
  </si>
  <si>
    <t>Zavod za hitnu medicinu Zadarske županije</t>
  </si>
  <si>
    <t>Opća bolnica Zadar</t>
  </si>
  <si>
    <t>Dom za starije i nemoćne Zadar</t>
  </si>
  <si>
    <t>Centri za socijalnu skrb</t>
  </si>
  <si>
    <t>Tablica; Limit ukupnih rashoda Natura Jadera - izvor financiranja 11 -  opći prihodi i primici, 13 - koncesije, 14 - naknada za brodice, 19 - predfinanciranje iz ŽP</t>
  </si>
  <si>
    <t>Natura Jadera</t>
  </si>
  <si>
    <t>Tablica; Limit ukupnih rashoda Zavod za prostorno uređenje Zadarske županije - izvor financiranja 11 -  opći prihodi i primici</t>
  </si>
  <si>
    <t>Zavod za prostorno uređenje ZŽ</t>
  </si>
  <si>
    <t>Tablica; Limit ukupnih rashoda Agencija za ruralni razvoj Zadarske županije - izvor financiranja 11 -  opći prihodi i primici  i 19 - predfinanciranje iz ŽP</t>
  </si>
  <si>
    <t>AGGRA</t>
  </si>
  <si>
    <t>Tablica; Limit ukupnih rashoda Ustanova Inovacija - izvor financiranja 11 -  opći prihodi i primici, 19 - predfinanciranje iz ŽP</t>
  </si>
  <si>
    <t>Inovacija</t>
  </si>
  <si>
    <t>Tablica; Limit ukupnih rashoda ZADRA NOVA - izvor financiranja 11 -  opći prihodi i primici, 19 - predfinanciranje iz ŽP</t>
  </si>
  <si>
    <t>ZADRA 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</si>
</sst>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4" fontId="0" fillId="0" borderId="0" xfId="0" applyNumberFormat="1"/>
    <xf numFmtId="4" fontId="1" fillId="0" borderId="0" xfId="0" applyNumberFormat="1" applyFont="1" applyBorder="1"/>
    <xf numFmtId="4" fontId="1" fillId="2" borderId="0" xfId="0" applyNumberFormat="1" applyFont="1" applyFill="1" applyBorder="1"/>
    <xf numFmtId="4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justify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5" fillId="3" borderId="6" xfId="0" applyFont="1" applyFill="1" applyBorder="1" applyAlignment="1">
      <alignment horizontal="center" vertical="top" wrapText="1"/>
    </xf>
    <xf numFmtId="2" fontId="5" fillId="3" borderId="6" xfId="0" applyNumberFormat="1" applyFont="1" applyFill="1" applyBorder="1" applyAlignment="1">
      <alignment horizontal="center" vertical="top" wrapText="1"/>
    </xf>
    <xf numFmtId="4" fontId="5" fillId="3" borderId="7" xfId="0" applyNumberFormat="1" applyFont="1" applyFill="1" applyBorder="1" applyAlignment="1">
      <alignment horizontal="center" vertical="top" wrapText="1"/>
    </xf>
    <xf numFmtId="4" fontId="2" fillId="4" borderId="8" xfId="0" applyNumberFormat="1" applyFont="1" applyFill="1" applyBorder="1" applyAlignment="1">
      <alignment horizontal="center" vertical="justify"/>
    </xf>
    <xf numFmtId="4" fontId="2" fillId="4" borderId="9" xfId="0" applyNumberFormat="1" applyFont="1" applyFill="1" applyBorder="1" applyAlignment="1">
      <alignment horizontal="center" vertical="justify"/>
    </xf>
    <xf numFmtId="4" fontId="2" fillId="4" borderId="10" xfId="0" applyNumberFormat="1" applyFont="1" applyFill="1" applyBorder="1" applyAlignment="1">
      <alignment horizontal="center" vertical="justify"/>
    </xf>
    <xf numFmtId="0" fontId="5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2" borderId="6" xfId="0" applyNumberFormat="1" applyFont="1" applyFill="1" applyBorder="1"/>
    <xf numFmtId="4" fontId="1" fillId="4" borderId="11" xfId="0" applyNumberFormat="1" applyFont="1" applyFill="1" applyBorder="1"/>
    <xf numFmtId="4" fontId="1" fillId="4" borderId="12" xfId="0" applyNumberFormat="1" applyFont="1" applyFill="1" applyBorder="1"/>
    <xf numFmtId="4" fontId="1" fillId="5" borderId="13" xfId="0" applyNumberFormat="1" applyFont="1" applyFill="1" applyBorder="1"/>
    <xf numFmtId="4" fontId="1" fillId="4" borderId="14" xfId="0" applyNumberFormat="1" applyFont="1" applyFill="1" applyBorder="1"/>
    <xf numFmtId="4" fontId="1" fillId="4" borderId="15" xfId="0" applyNumberFormat="1" applyFont="1" applyFill="1" applyBorder="1"/>
    <xf numFmtId="4" fontId="1" fillId="0" borderId="7" xfId="0" applyNumberFormat="1" applyFont="1" applyBorder="1" applyAlignment="1">
      <alignment horizontal="center"/>
    </xf>
    <xf numFmtId="4" fontId="1" fillId="2" borderId="7" xfId="0" applyNumberFormat="1" applyFont="1" applyFill="1" applyBorder="1"/>
    <xf numFmtId="4" fontId="1" fillId="2" borderId="6" xfId="0" applyNumberFormat="1" applyFont="1" applyFill="1" applyBorder="1" applyAlignment="1">
      <alignment horizontal="center"/>
    </xf>
    <xf numFmtId="4" fontId="1" fillId="4" borderId="8" xfId="0" applyNumberFormat="1" applyFont="1" applyFill="1" applyBorder="1"/>
    <xf numFmtId="4" fontId="1" fillId="4" borderId="9" xfId="0" applyNumberFormat="1" applyFont="1" applyFill="1" applyBorder="1"/>
    <xf numFmtId="4" fontId="1" fillId="5" borderId="16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/>
    <xf numFmtId="4" fontId="5" fillId="3" borderId="6" xfId="0" applyNumberFormat="1" applyFont="1" applyFill="1" applyBorder="1" applyAlignment="1">
      <alignment horizontal="center" vertical="top" wrapText="1"/>
    </xf>
    <xf numFmtId="4" fontId="2" fillId="4" borderId="14" xfId="0" applyNumberFormat="1" applyFont="1" applyFill="1" applyBorder="1" applyAlignment="1">
      <alignment horizontal="center" vertical="justify"/>
    </xf>
    <xf numFmtId="4" fontId="2" fillId="4" borderId="15" xfId="0" applyNumberFormat="1" applyFont="1" applyFill="1" applyBorder="1" applyAlignment="1">
      <alignment horizontal="center" vertical="justify"/>
    </xf>
    <xf numFmtId="4" fontId="2" fillId="4" borderId="17" xfId="0" applyNumberFormat="1" applyFont="1" applyFill="1" applyBorder="1" applyAlignment="1">
      <alignment horizontal="center" vertical="justify"/>
    </xf>
    <xf numFmtId="4" fontId="1" fillId="6" borderId="13" xfId="0" applyNumberFormat="1" applyFont="1" applyFill="1" applyBorder="1"/>
    <xf numFmtId="4" fontId="1" fillId="0" borderId="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" fontId="1" fillId="0" borderId="6" xfId="0" applyNumberFormat="1" applyFont="1" applyBorder="1"/>
    <xf numFmtId="0" fontId="5" fillId="0" borderId="19" xfId="0" applyFont="1" applyBorder="1" applyAlignment="1">
      <alignment horizontal="center"/>
    </xf>
    <xf numFmtId="4" fontId="1" fillId="0" borderId="19" xfId="0" applyNumberFormat="1" applyFont="1" applyBorder="1"/>
    <xf numFmtId="4" fontId="1" fillId="2" borderId="19" xfId="0" applyNumberFormat="1" applyFont="1" applyFill="1" applyBorder="1"/>
    <xf numFmtId="4" fontId="1" fillId="6" borderId="16" xfId="0" applyNumberFormat="1" applyFont="1" applyFill="1" applyBorder="1"/>
    <xf numFmtId="2" fontId="5" fillId="3" borderId="20" xfId="0" applyNumberFormat="1" applyFont="1" applyFill="1" applyBorder="1" applyAlignment="1">
      <alignment horizontal="center" vertical="top" wrapText="1"/>
    </xf>
    <xf numFmtId="4" fontId="2" fillId="4" borderId="6" xfId="0" applyNumberFormat="1" applyFont="1" applyFill="1" applyBorder="1" applyAlignment="1">
      <alignment horizontal="center" vertical="justify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" fontId="1" fillId="0" borderId="21" xfId="0" applyNumberFormat="1" applyFont="1" applyBorder="1"/>
    <xf numFmtId="4" fontId="1" fillId="4" borderId="19" xfId="0" applyNumberFormat="1" applyFont="1" applyFill="1" applyBorder="1"/>
    <xf numFmtId="4" fontId="1" fillId="4" borderId="10" xfId="0" applyNumberFormat="1" applyFont="1" applyFill="1" applyBorder="1"/>
    <xf numFmtId="4" fontId="1" fillId="2" borderId="21" xfId="0" applyNumberFormat="1" applyFont="1" applyFill="1" applyBorder="1"/>
    <xf numFmtId="0" fontId="6" fillId="0" borderId="0" xfId="0" applyFont="1" applyAlignment="1">
      <alignment horizontal="center"/>
    </xf>
    <xf numFmtId="4" fontId="5" fillId="3" borderId="25" xfId="0" applyNumberFormat="1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justify" vertical="justify"/>
    </xf>
    <xf numFmtId="4" fontId="5" fillId="0" borderId="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4" borderId="14" xfId="0" applyNumberFormat="1" applyFont="1" applyFill="1" applyBorder="1"/>
    <xf numFmtId="4" fontId="5" fillId="4" borderId="6" xfId="0" applyNumberFormat="1" applyFont="1" applyFill="1" applyBorder="1"/>
    <xf numFmtId="4" fontId="5" fillId="4" borderId="17" xfId="0" applyNumberFormat="1" applyFont="1" applyFill="1" applyBorder="1"/>
    <xf numFmtId="4" fontId="1" fillId="0" borderId="26" xfId="0" applyNumberFormat="1" applyFont="1" applyBorder="1"/>
    <xf numFmtId="0" fontId="7" fillId="0" borderId="0" xfId="0" applyFont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4" borderId="8" xfId="0" applyNumberFormat="1" applyFont="1" applyFill="1" applyBorder="1"/>
    <xf numFmtId="4" fontId="5" fillId="4" borderId="19" xfId="0" applyNumberFormat="1" applyFont="1" applyFill="1" applyBorder="1"/>
    <xf numFmtId="4" fontId="5" fillId="4" borderId="10" xfId="0" applyNumberFormat="1" applyFont="1" applyFill="1" applyBorder="1"/>
    <xf numFmtId="4" fontId="5" fillId="3" borderId="13" xfId="0" applyNumberFormat="1" applyFont="1" applyFill="1" applyBorder="1" applyAlignment="1">
      <alignment horizontal="center" vertical="top" wrapText="1"/>
    </xf>
    <xf numFmtId="4" fontId="1" fillId="4" borderId="6" xfId="0" applyNumberFormat="1" applyFont="1" applyFill="1" applyBorder="1"/>
    <xf numFmtId="4" fontId="1" fillId="4" borderId="17" xfId="0" applyNumberFormat="1" applyFont="1" applyFill="1" applyBorder="1"/>
    <xf numFmtId="0" fontId="5" fillId="0" borderId="6" xfId="0" applyFont="1" applyBorder="1" applyAlignment="1">
      <alignment horizontal="justify" vertical="justify"/>
    </xf>
    <xf numFmtId="4" fontId="1" fillId="0" borderId="6" xfId="0" applyNumberFormat="1" applyFont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4" fontId="1" fillId="4" borderId="6" xfId="0" applyNumberFormat="1" applyFont="1" applyFill="1" applyBorder="1" applyAlignment="1">
      <alignment horizontal="right"/>
    </xf>
    <xf numFmtId="4" fontId="1" fillId="4" borderId="1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justify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justify"/>
    </xf>
    <xf numFmtId="0" fontId="5" fillId="0" borderId="6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zoomScale="106" zoomScaleNormal="106" workbookViewId="0">
      <selection activeCell="P10" sqref="P10"/>
    </sheetView>
  </sheetViews>
  <sheetFormatPr defaultRowHeight="15" x14ac:dyDescent="0.25"/>
  <cols>
    <col min="1" max="1" width="7.140625" customWidth="1"/>
    <col min="2" max="2" width="24.28515625" customWidth="1"/>
    <col min="3" max="3" width="6.28515625" customWidth="1"/>
    <col min="4" max="4" width="15.5703125" bestFit="1" customWidth="1"/>
    <col min="5" max="6" width="13.28515625" bestFit="1" customWidth="1"/>
    <col min="7" max="7" width="14.42578125" style="1" customWidth="1"/>
    <col min="8" max="8" width="14.42578125" customWidth="1"/>
    <col min="9" max="9" width="17.85546875" customWidth="1"/>
    <col min="10" max="10" width="7.140625" hidden="1" customWidth="1"/>
    <col min="11" max="11" width="13.42578125" customWidth="1"/>
    <col min="13" max="13" width="13.42578125" customWidth="1"/>
    <col min="14" max="14" width="13.28515625" customWidth="1"/>
    <col min="15" max="15" width="6.7109375" hidden="1" customWidth="1"/>
    <col min="16" max="16" width="11.28515625" bestFit="1" customWidth="1"/>
    <col min="17" max="17" width="6.85546875" hidden="1" customWidth="1"/>
    <col min="18" max="18" width="13.7109375" customWidth="1"/>
    <col min="19" max="19" width="10.5703125" customWidth="1"/>
    <col min="20" max="20" width="7.140625" customWidth="1"/>
    <col min="21" max="21" width="38" customWidth="1"/>
    <col min="23" max="23" width="10.28515625" customWidth="1"/>
    <col min="24" max="24" width="14.28515625" customWidth="1"/>
    <col min="26" max="26" width="14.5703125" customWidth="1"/>
    <col min="27" max="27" width="11.5703125" customWidth="1"/>
    <col min="29" max="29" width="10.5703125" customWidth="1"/>
  </cols>
  <sheetData>
    <row r="1" spans="1:11" x14ac:dyDescent="0.25">
      <c r="A1" t="s">
        <v>0</v>
      </c>
    </row>
    <row r="2" spans="1:11" ht="15.75" thickBot="1" x14ac:dyDescent="0.3"/>
    <row r="3" spans="1:11" ht="15.75" x14ac:dyDescent="0.25">
      <c r="E3" s="6"/>
      <c r="F3" s="7"/>
      <c r="G3" s="84" t="s">
        <v>1</v>
      </c>
      <c r="H3" s="85"/>
      <c r="I3" s="86"/>
      <c r="J3" s="8"/>
      <c r="K3" s="3"/>
    </row>
    <row r="4" spans="1:11" ht="30.75" customHeight="1" thickBot="1" x14ac:dyDescent="0.3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14" t="s">
        <v>10</v>
      </c>
    </row>
    <row r="5" spans="1:11" ht="15.75" x14ac:dyDescent="0.25">
      <c r="A5" s="79" t="s">
        <v>11</v>
      </c>
      <c r="B5" s="80" t="s">
        <v>12</v>
      </c>
      <c r="C5" s="15">
        <v>11</v>
      </c>
      <c r="D5" s="16">
        <v>279768.05</v>
      </c>
      <c r="E5" s="17">
        <v>139762.23999999999</v>
      </c>
      <c r="F5" s="17">
        <v>198615.74</v>
      </c>
      <c r="G5" s="18">
        <v>0</v>
      </c>
      <c r="H5" s="19">
        <v>198615.74</v>
      </c>
      <c r="I5" s="20">
        <f>G5+H5</f>
        <v>198615.74</v>
      </c>
    </row>
    <row r="6" spans="1:11" ht="15.75" x14ac:dyDescent="0.25">
      <c r="A6" s="79"/>
      <c r="B6" s="80"/>
      <c r="C6" s="15">
        <v>45</v>
      </c>
      <c r="D6" s="16">
        <v>3036843.73</v>
      </c>
      <c r="E6" s="17">
        <v>2932465.85</v>
      </c>
      <c r="F6" s="17">
        <v>2970524.9</v>
      </c>
      <c r="G6" s="21">
        <v>0</v>
      </c>
      <c r="H6" s="22">
        <v>2878074.47</v>
      </c>
      <c r="I6" s="20">
        <f>G6+H6</f>
        <v>2878074.47</v>
      </c>
    </row>
    <row r="7" spans="1:11" ht="15.75" customHeight="1" x14ac:dyDescent="0.25">
      <c r="A7" s="79" t="s">
        <v>13</v>
      </c>
      <c r="B7" s="81" t="s">
        <v>14</v>
      </c>
      <c r="C7" s="15">
        <v>11</v>
      </c>
      <c r="D7" s="16">
        <v>145007.29</v>
      </c>
      <c r="E7" s="17">
        <v>0</v>
      </c>
      <c r="F7" s="17">
        <v>112272</v>
      </c>
      <c r="G7" s="21">
        <v>0</v>
      </c>
      <c r="H7" s="22">
        <v>112272</v>
      </c>
      <c r="I7" s="20">
        <f t="shared" ref="I7:I62" si="0">G7+H7</f>
        <v>112272</v>
      </c>
    </row>
    <row r="8" spans="1:11" ht="15.75" x14ac:dyDescent="0.25">
      <c r="A8" s="79"/>
      <c r="B8" s="81"/>
      <c r="C8" s="15">
        <v>45</v>
      </c>
      <c r="D8" s="16">
        <v>598859.80000000005</v>
      </c>
      <c r="E8" s="17">
        <v>372673.76</v>
      </c>
      <c r="F8" s="17">
        <v>587999.67000000004</v>
      </c>
      <c r="G8" s="21">
        <v>591554.22</v>
      </c>
      <c r="H8" s="22">
        <v>461565.88</v>
      </c>
      <c r="I8" s="20">
        <f t="shared" si="0"/>
        <v>1053120.1000000001</v>
      </c>
    </row>
    <row r="9" spans="1:11" ht="15.75" customHeight="1" x14ac:dyDescent="0.25">
      <c r="A9" s="79" t="s">
        <v>15</v>
      </c>
      <c r="B9" s="81" t="s">
        <v>16</v>
      </c>
      <c r="C9" s="15">
        <v>11</v>
      </c>
      <c r="D9" s="16">
        <v>168530.64</v>
      </c>
      <c r="E9" s="17">
        <v>1225</v>
      </c>
      <c r="F9" s="17">
        <v>0</v>
      </c>
      <c r="G9" s="21">
        <v>0</v>
      </c>
      <c r="H9" s="22">
        <v>0</v>
      </c>
      <c r="I9" s="20">
        <f t="shared" si="0"/>
        <v>0</v>
      </c>
    </row>
    <row r="10" spans="1:11" ht="15.75" x14ac:dyDescent="0.25">
      <c r="A10" s="79"/>
      <c r="B10" s="81"/>
      <c r="C10" s="15">
        <v>45</v>
      </c>
      <c r="D10" s="16">
        <v>1392418.61</v>
      </c>
      <c r="E10" s="17">
        <v>1613085.25</v>
      </c>
      <c r="F10" s="17">
        <v>1077839.93</v>
      </c>
      <c r="G10" s="21">
        <v>0</v>
      </c>
      <c r="H10" s="22">
        <v>1171545.01</v>
      </c>
      <c r="I10" s="20">
        <f t="shared" si="0"/>
        <v>1171545.01</v>
      </c>
    </row>
    <row r="11" spans="1:11" ht="15.75" x14ac:dyDescent="0.25">
      <c r="A11" s="79" t="s">
        <v>17</v>
      </c>
      <c r="B11" s="80" t="s">
        <v>18</v>
      </c>
      <c r="C11" s="15">
        <v>11</v>
      </c>
      <c r="D11" s="16">
        <v>287997.57</v>
      </c>
      <c r="E11" s="17">
        <v>0</v>
      </c>
      <c r="F11" s="17">
        <v>0</v>
      </c>
      <c r="G11" s="21">
        <v>0</v>
      </c>
      <c r="H11" s="22">
        <v>0</v>
      </c>
      <c r="I11" s="20">
        <f t="shared" si="0"/>
        <v>0</v>
      </c>
    </row>
    <row r="12" spans="1:11" ht="15.75" x14ac:dyDescent="0.25">
      <c r="A12" s="79"/>
      <c r="B12" s="80"/>
      <c r="C12" s="15">
        <v>45</v>
      </c>
      <c r="D12" s="16">
        <v>888408.14</v>
      </c>
      <c r="E12" s="17">
        <v>510481.91999999998</v>
      </c>
      <c r="F12" s="17">
        <v>402599.93</v>
      </c>
      <c r="G12" s="21">
        <v>0</v>
      </c>
      <c r="H12" s="22">
        <v>380762.35</v>
      </c>
      <c r="I12" s="20">
        <f t="shared" si="0"/>
        <v>380762.35</v>
      </c>
    </row>
    <row r="13" spans="1:11" ht="15.75" x14ac:dyDescent="0.25">
      <c r="A13" s="79" t="s">
        <v>19</v>
      </c>
      <c r="B13" s="80" t="s">
        <v>20</v>
      </c>
      <c r="C13" s="15">
        <v>11</v>
      </c>
      <c r="D13" s="16">
        <v>51240.63</v>
      </c>
      <c r="E13" s="17">
        <v>0</v>
      </c>
      <c r="F13" s="17">
        <v>20000</v>
      </c>
      <c r="G13" s="21">
        <v>0</v>
      </c>
      <c r="H13" s="22">
        <v>20000</v>
      </c>
      <c r="I13" s="20">
        <f t="shared" si="0"/>
        <v>20000</v>
      </c>
    </row>
    <row r="14" spans="1:11" ht="15.75" x14ac:dyDescent="0.25">
      <c r="A14" s="79"/>
      <c r="B14" s="80"/>
      <c r="C14" s="15">
        <v>45</v>
      </c>
      <c r="D14" s="16">
        <v>1537220.5</v>
      </c>
      <c r="E14" s="17">
        <v>1218343.3999999999</v>
      </c>
      <c r="F14" s="17">
        <v>1648040.96</v>
      </c>
      <c r="G14" s="21">
        <v>0</v>
      </c>
      <c r="H14" s="22">
        <v>1375573.49</v>
      </c>
      <c r="I14" s="20">
        <f t="shared" si="0"/>
        <v>1375573.49</v>
      </c>
    </row>
    <row r="15" spans="1:11" ht="15.75" x14ac:dyDescent="0.25">
      <c r="A15" s="79" t="s">
        <v>21</v>
      </c>
      <c r="B15" s="80" t="s">
        <v>22</v>
      </c>
      <c r="C15" s="15">
        <v>11</v>
      </c>
      <c r="D15" s="16">
        <v>22913.439999999999</v>
      </c>
      <c r="E15" s="17">
        <v>0</v>
      </c>
      <c r="F15" s="17">
        <v>20000</v>
      </c>
      <c r="G15" s="21">
        <v>0</v>
      </c>
      <c r="H15" s="22">
        <v>20000</v>
      </c>
      <c r="I15" s="20">
        <f t="shared" si="0"/>
        <v>20000</v>
      </c>
    </row>
    <row r="16" spans="1:11" ht="15.75" x14ac:dyDescent="0.25">
      <c r="A16" s="79"/>
      <c r="B16" s="80"/>
      <c r="C16" s="15">
        <v>45</v>
      </c>
      <c r="D16" s="16">
        <v>587784.65</v>
      </c>
      <c r="E16" s="17">
        <v>421388.44</v>
      </c>
      <c r="F16" s="17">
        <v>365465.05</v>
      </c>
      <c r="G16" s="21">
        <v>200000</v>
      </c>
      <c r="H16" s="22">
        <v>426845.47</v>
      </c>
      <c r="I16" s="20">
        <f t="shared" si="0"/>
        <v>626845.47</v>
      </c>
    </row>
    <row r="17" spans="1:9" ht="15.75" customHeight="1" x14ac:dyDescent="0.25">
      <c r="A17" s="79" t="s">
        <v>23</v>
      </c>
      <c r="B17" s="81" t="s">
        <v>24</v>
      </c>
      <c r="C17" s="15">
        <v>11</v>
      </c>
      <c r="D17" s="16">
        <v>45730.63</v>
      </c>
      <c r="E17" s="17">
        <v>0</v>
      </c>
      <c r="F17" s="17">
        <v>0</v>
      </c>
      <c r="G17" s="21">
        <v>0</v>
      </c>
      <c r="H17" s="22">
        <v>0</v>
      </c>
      <c r="I17" s="20">
        <f t="shared" si="0"/>
        <v>0</v>
      </c>
    </row>
    <row r="18" spans="1:9" ht="15.75" x14ac:dyDescent="0.25">
      <c r="A18" s="79"/>
      <c r="B18" s="81"/>
      <c r="C18" s="15">
        <v>45</v>
      </c>
      <c r="D18" s="16">
        <v>336947.39</v>
      </c>
      <c r="E18" s="17">
        <v>346862.88</v>
      </c>
      <c r="F18" s="17">
        <v>388818.01</v>
      </c>
      <c r="G18" s="21">
        <v>0</v>
      </c>
      <c r="H18" s="22">
        <v>403152.01</v>
      </c>
      <c r="I18" s="20">
        <f t="shared" si="0"/>
        <v>403152.01</v>
      </c>
    </row>
    <row r="19" spans="1:9" ht="15.75" customHeight="1" x14ac:dyDescent="0.25">
      <c r="A19" s="79" t="s">
        <v>25</v>
      </c>
      <c r="B19" s="81" t="s">
        <v>26</v>
      </c>
      <c r="C19" s="15">
        <v>11</v>
      </c>
      <c r="D19" s="16">
        <v>44618.45</v>
      </c>
      <c r="E19" s="17">
        <v>3000</v>
      </c>
      <c r="F19" s="17">
        <v>0</v>
      </c>
      <c r="G19" s="21">
        <v>0</v>
      </c>
      <c r="H19" s="22">
        <v>0</v>
      </c>
      <c r="I19" s="20">
        <f t="shared" si="0"/>
        <v>0</v>
      </c>
    </row>
    <row r="20" spans="1:9" ht="15.75" x14ac:dyDescent="0.25">
      <c r="A20" s="79"/>
      <c r="B20" s="81"/>
      <c r="C20" s="15">
        <v>45</v>
      </c>
      <c r="D20" s="16">
        <v>561561.18000000005</v>
      </c>
      <c r="E20" s="17">
        <v>534810.1</v>
      </c>
      <c r="F20" s="17">
        <v>576358.14</v>
      </c>
      <c r="G20" s="21">
        <v>0</v>
      </c>
      <c r="H20" s="22">
        <v>559988.37</v>
      </c>
      <c r="I20" s="20">
        <f t="shared" si="0"/>
        <v>559988.37</v>
      </c>
    </row>
    <row r="21" spans="1:9" ht="15.75" x14ac:dyDescent="0.25">
      <c r="A21" s="79" t="s">
        <v>27</v>
      </c>
      <c r="B21" s="80" t="s">
        <v>28</v>
      </c>
      <c r="C21" s="15">
        <v>11</v>
      </c>
      <c r="D21" s="16">
        <v>22932.18</v>
      </c>
      <c r="E21" s="17">
        <v>438597.45</v>
      </c>
      <c r="F21" s="17">
        <v>0</v>
      </c>
      <c r="G21" s="21">
        <v>0</v>
      </c>
      <c r="H21" s="22">
        <v>0</v>
      </c>
      <c r="I21" s="20">
        <f t="shared" si="0"/>
        <v>0</v>
      </c>
    </row>
    <row r="22" spans="1:9" ht="15.75" x14ac:dyDescent="0.25">
      <c r="A22" s="79"/>
      <c r="B22" s="80"/>
      <c r="C22" s="15">
        <v>45</v>
      </c>
      <c r="D22" s="23">
        <v>661101.06000000006</v>
      </c>
      <c r="E22" s="24">
        <v>1056288.1100000001</v>
      </c>
      <c r="F22" s="24">
        <v>638139.48</v>
      </c>
      <c r="G22" s="21">
        <v>0</v>
      </c>
      <c r="H22" s="22">
        <v>746976.54</v>
      </c>
      <c r="I22" s="20">
        <f t="shared" si="0"/>
        <v>746976.54</v>
      </c>
    </row>
    <row r="23" spans="1:9" ht="15.75" x14ac:dyDescent="0.25">
      <c r="A23" s="79" t="s">
        <v>29</v>
      </c>
      <c r="B23" s="80" t="s">
        <v>30</v>
      </c>
      <c r="C23" s="15">
        <v>11</v>
      </c>
      <c r="D23" s="16">
        <v>12140.04</v>
      </c>
      <c r="E23" s="17">
        <v>36178.269999999997</v>
      </c>
      <c r="F23" s="17">
        <v>0</v>
      </c>
      <c r="G23" s="21">
        <v>0</v>
      </c>
      <c r="H23" s="22">
        <v>0</v>
      </c>
      <c r="I23" s="20">
        <f t="shared" si="0"/>
        <v>0</v>
      </c>
    </row>
    <row r="24" spans="1:9" ht="15.75" x14ac:dyDescent="0.25">
      <c r="A24" s="79"/>
      <c r="B24" s="80"/>
      <c r="C24" s="15">
        <v>45</v>
      </c>
      <c r="D24" s="16">
        <v>274629.96000000002</v>
      </c>
      <c r="E24" s="17">
        <v>316655.34999999998</v>
      </c>
      <c r="F24" s="17">
        <v>262520.33</v>
      </c>
      <c r="G24" s="21">
        <v>0</v>
      </c>
      <c r="H24" s="22">
        <v>280869.65999999997</v>
      </c>
      <c r="I24" s="20">
        <f t="shared" si="0"/>
        <v>280869.65999999997</v>
      </c>
    </row>
    <row r="25" spans="1:9" ht="15.75" x14ac:dyDescent="0.25">
      <c r="A25" s="79" t="s">
        <v>31</v>
      </c>
      <c r="B25" s="80" t="s">
        <v>32</v>
      </c>
      <c r="C25" s="15">
        <v>11</v>
      </c>
      <c r="D25" s="16">
        <v>52241.56</v>
      </c>
      <c r="E25" s="17">
        <v>6392.86</v>
      </c>
      <c r="F25" s="17">
        <v>15280</v>
      </c>
      <c r="G25" s="21">
        <v>0</v>
      </c>
      <c r="H25" s="22">
        <v>15280</v>
      </c>
      <c r="I25" s="20">
        <f t="shared" si="0"/>
        <v>15280</v>
      </c>
    </row>
    <row r="26" spans="1:9" ht="15.75" x14ac:dyDescent="0.25">
      <c r="A26" s="79"/>
      <c r="B26" s="80"/>
      <c r="C26" s="15">
        <v>45</v>
      </c>
      <c r="D26" s="16">
        <v>1899605.24</v>
      </c>
      <c r="E26" s="17">
        <v>2100709.61</v>
      </c>
      <c r="F26" s="17">
        <v>2075713.49</v>
      </c>
      <c r="G26" s="21">
        <v>304268.75</v>
      </c>
      <c r="H26" s="22">
        <v>2005012.76</v>
      </c>
      <c r="I26" s="20">
        <f t="shared" si="0"/>
        <v>2309281.5099999998</v>
      </c>
    </row>
    <row r="27" spans="1:9" ht="15.75" x14ac:dyDescent="0.25">
      <c r="A27" s="79" t="s">
        <v>33</v>
      </c>
      <c r="B27" s="80" t="s">
        <v>34</v>
      </c>
      <c r="C27" s="15">
        <v>11</v>
      </c>
      <c r="D27" s="16">
        <v>106265.38</v>
      </c>
      <c r="E27" s="17">
        <v>49458.37</v>
      </c>
      <c r="F27" s="17">
        <v>0</v>
      </c>
      <c r="G27" s="21">
        <v>0</v>
      </c>
      <c r="H27" s="22">
        <v>0</v>
      </c>
      <c r="I27" s="20">
        <f t="shared" si="0"/>
        <v>0</v>
      </c>
    </row>
    <row r="28" spans="1:9" ht="15.75" x14ac:dyDescent="0.25">
      <c r="A28" s="79"/>
      <c r="B28" s="80"/>
      <c r="C28" s="15">
        <v>45</v>
      </c>
      <c r="D28" s="16">
        <v>806819.67</v>
      </c>
      <c r="E28" s="17">
        <v>999273.13</v>
      </c>
      <c r="F28" s="17">
        <v>776097.33</v>
      </c>
      <c r="G28" s="21">
        <v>0</v>
      </c>
      <c r="H28" s="22">
        <v>764933.3</v>
      </c>
      <c r="I28" s="20">
        <f t="shared" si="0"/>
        <v>764933.3</v>
      </c>
    </row>
    <row r="29" spans="1:9" ht="15.75" x14ac:dyDescent="0.25">
      <c r="A29" s="79" t="s">
        <v>35</v>
      </c>
      <c r="B29" s="80" t="s">
        <v>36</v>
      </c>
      <c r="C29" s="15">
        <v>11</v>
      </c>
      <c r="D29" s="16">
        <v>56996.2</v>
      </c>
      <c r="E29" s="17">
        <v>21212.7</v>
      </c>
      <c r="F29" s="17">
        <v>23364.5</v>
      </c>
      <c r="G29" s="21">
        <v>0</v>
      </c>
      <c r="H29" s="22">
        <v>23364.5</v>
      </c>
      <c r="I29" s="20">
        <f t="shared" si="0"/>
        <v>23364.5</v>
      </c>
    </row>
    <row r="30" spans="1:9" ht="15.75" x14ac:dyDescent="0.25">
      <c r="A30" s="79"/>
      <c r="B30" s="80"/>
      <c r="C30" s="15">
        <v>45</v>
      </c>
      <c r="D30" s="16">
        <v>1026862.63</v>
      </c>
      <c r="E30" s="17">
        <v>791859.55</v>
      </c>
      <c r="F30" s="17">
        <v>865386.31</v>
      </c>
      <c r="G30" s="21">
        <v>0</v>
      </c>
      <c r="H30" s="22">
        <v>836747.56</v>
      </c>
      <c r="I30" s="20">
        <f t="shared" si="0"/>
        <v>836747.56</v>
      </c>
    </row>
    <row r="31" spans="1:9" ht="15.75" customHeight="1" x14ac:dyDescent="0.25">
      <c r="A31" s="79" t="s">
        <v>37</v>
      </c>
      <c r="B31" s="81" t="s">
        <v>38</v>
      </c>
      <c r="C31" s="15">
        <v>11</v>
      </c>
      <c r="D31" s="16">
        <v>53493.39</v>
      </c>
      <c r="E31" s="17">
        <v>0</v>
      </c>
      <c r="F31" s="17">
        <v>0</v>
      </c>
      <c r="G31" s="21">
        <v>0</v>
      </c>
      <c r="H31" s="22">
        <v>0</v>
      </c>
      <c r="I31" s="20">
        <f t="shared" si="0"/>
        <v>0</v>
      </c>
    </row>
    <row r="32" spans="1:9" ht="15.75" x14ac:dyDescent="0.25">
      <c r="A32" s="79"/>
      <c r="B32" s="81"/>
      <c r="C32" s="15">
        <v>45</v>
      </c>
      <c r="D32" s="16">
        <v>896636.04</v>
      </c>
      <c r="E32" s="17">
        <v>520188.36</v>
      </c>
      <c r="F32" s="17">
        <v>574035.80000000005</v>
      </c>
      <c r="G32" s="21">
        <v>0</v>
      </c>
      <c r="H32" s="22">
        <v>548193.06999999995</v>
      </c>
      <c r="I32" s="20">
        <f t="shared" si="0"/>
        <v>548193.06999999995</v>
      </c>
    </row>
    <row r="33" spans="1:9" ht="15.75" x14ac:dyDescent="0.25">
      <c r="A33" s="79" t="s">
        <v>39</v>
      </c>
      <c r="B33" s="80" t="s">
        <v>40</v>
      </c>
      <c r="C33" s="15">
        <v>11</v>
      </c>
      <c r="D33" s="16">
        <v>84113.56</v>
      </c>
      <c r="E33" s="17">
        <v>0</v>
      </c>
      <c r="F33" s="17">
        <v>0</v>
      </c>
      <c r="G33" s="21">
        <v>0</v>
      </c>
      <c r="H33" s="22">
        <v>0</v>
      </c>
      <c r="I33" s="20">
        <f t="shared" si="0"/>
        <v>0</v>
      </c>
    </row>
    <row r="34" spans="1:9" ht="15.75" x14ac:dyDescent="0.25">
      <c r="A34" s="79"/>
      <c r="B34" s="80"/>
      <c r="C34" s="15">
        <v>45</v>
      </c>
      <c r="D34" s="16">
        <v>1260086.51</v>
      </c>
      <c r="E34" s="17">
        <v>698528.74</v>
      </c>
      <c r="F34" s="17">
        <v>782470.72</v>
      </c>
      <c r="G34" s="21">
        <v>97871.88</v>
      </c>
      <c r="H34" s="22">
        <v>734457.49</v>
      </c>
      <c r="I34" s="20">
        <f t="shared" si="0"/>
        <v>832329.37</v>
      </c>
    </row>
    <row r="35" spans="1:9" ht="15.75" x14ac:dyDescent="0.25">
      <c r="A35" s="79" t="s">
        <v>41</v>
      </c>
      <c r="B35" s="80" t="s">
        <v>42</v>
      </c>
      <c r="C35" s="15">
        <v>11</v>
      </c>
      <c r="D35" s="16">
        <v>86050.38</v>
      </c>
      <c r="E35" s="17">
        <v>0</v>
      </c>
      <c r="F35" s="17">
        <v>0</v>
      </c>
      <c r="G35" s="21">
        <v>0</v>
      </c>
      <c r="H35" s="22">
        <v>0</v>
      </c>
      <c r="I35" s="20">
        <f t="shared" si="0"/>
        <v>0</v>
      </c>
    </row>
    <row r="36" spans="1:9" ht="15.75" x14ac:dyDescent="0.25">
      <c r="A36" s="79"/>
      <c r="B36" s="80"/>
      <c r="C36" s="15">
        <v>45</v>
      </c>
      <c r="D36" s="16">
        <v>1020394.34</v>
      </c>
      <c r="E36" s="17">
        <v>869924.42</v>
      </c>
      <c r="F36" s="17">
        <v>952279.37</v>
      </c>
      <c r="G36" s="21">
        <v>575212.5</v>
      </c>
      <c r="H36" s="22">
        <v>905159.3</v>
      </c>
      <c r="I36" s="20">
        <f t="shared" si="0"/>
        <v>1480371.8</v>
      </c>
    </row>
    <row r="37" spans="1:9" ht="15.75" x14ac:dyDescent="0.25">
      <c r="A37" s="79" t="s">
        <v>43</v>
      </c>
      <c r="B37" s="80" t="s">
        <v>44</v>
      </c>
      <c r="C37" s="15">
        <v>11</v>
      </c>
      <c r="D37" s="16">
        <v>72556.960000000006</v>
      </c>
      <c r="E37" s="17">
        <v>0</v>
      </c>
      <c r="F37" s="17">
        <v>0</v>
      </c>
      <c r="G37" s="21">
        <v>0</v>
      </c>
      <c r="H37" s="22">
        <v>0</v>
      </c>
      <c r="I37" s="20">
        <f t="shared" si="0"/>
        <v>0</v>
      </c>
    </row>
    <row r="38" spans="1:9" ht="15.75" x14ac:dyDescent="0.25">
      <c r="A38" s="79"/>
      <c r="B38" s="80"/>
      <c r="C38" s="15">
        <v>45</v>
      </c>
      <c r="D38" s="16">
        <v>1521454.44</v>
      </c>
      <c r="E38" s="17">
        <v>1740089.57</v>
      </c>
      <c r="F38" s="17">
        <v>1462253.55</v>
      </c>
      <c r="G38" s="21">
        <v>0</v>
      </c>
      <c r="H38" s="22">
        <v>1482780.79</v>
      </c>
      <c r="I38" s="20">
        <f t="shared" si="0"/>
        <v>1482780.79</v>
      </c>
    </row>
    <row r="39" spans="1:9" ht="15.75" x14ac:dyDescent="0.25">
      <c r="A39" s="79" t="s">
        <v>45</v>
      </c>
      <c r="B39" s="80" t="s">
        <v>46</v>
      </c>
      <c r="C39" s="15">
        <v>11</v>
      </c>
      <c r="D39" s="16">
        <v>89612.28</v>
      </c>
      <c r="E39" s="17">
        <v>9789.66</v>
      </c>
      <c r="F39" s="17">
        <v>39550.93</v>
      </c>
      <c r="G39" s="21">
        <v>0</v>
      </c>
      <c r="H39" s="22">
        <v>39550.93</v>
      </c>
      <c r="I39" s="20">
        <f t="shared" si="0"/>
        <v>39550.93</v>
      </c>
    </row>
    <row r="40" spans="1:9" ht="15.75" x14ac:dyDescent="0.25">
      <c r="A40" s="79"/>
      <c r="B40" s="80"/>
      <c r="C40" s="15">
        <v>45</v>
      </c>
      <c r="D40" s="16">
        <v>401893.34</v>
      </c>
      <c r="E40" s="17">
        <v>359635.5</v>
      </c>
      <c r="F40" s="17">
        <v>397696.73</v>
      </c>
      <c r="G40" s="21">
        <v>0</v>
      </c>
      <c r="H40" s="22">
        <v>403830.34</v>
      </c>
      <c r="I40" s="20">
        <f t="shared" si="0"/>
        <v>403830.34</v>
      </c>
    </row>
    <row r="41" spans="1:9" ht="15.75" x14ac:dyDescent="0.25">
      <c r="A41" s="79" t="s">
        <v>47</v>
      </c>
      <c r="B41" s="80" t="s">
        <v>48</v>
      </c>
      <c r="C41" s="15">
        <v>11</v>
      </c>
      <c r="D41" s="16">
        <v>144399.91</v>
      </c>
      <c r="E41" s="17">
        <v>0</v>
      </c>
      <c r="F41" s="17">
        <v>0</v>
      </c>
      <c r="G41" s="21">
        <v>0</v>
      </c>
      <c r="H41" s="22">
        <v>0</v>
      </c>
      <c r="I41" s="20">
        <f t="shared" si="0"/>
        <v>0</v>
      </c>
    </row>
    <row r="42" spans="1:9" ht="15.75" x14ac:dyDescent="0.25">
      <c r="A42" s="79"/>
      <c r="B42" s="80"/>
      <c r="C42" s="15">
        <v>45</v>
      </c>
      <c r="D42" s="16">
        <v>664078.93999999994</v>
      </c>
      <c r="E42" s="17">
        <v>829971.95</v>
      </c>
      <c r="F42" s="17">
        <v>650763.34</v>
      </c>
      <c r="G42" s="21">
        <v>0</v>
      </c>
      <c r="H42" s="22">
        <v>844345.67</v>
      </c>
      <c r="I42" s="20">
        <f t="shared" si="0"/>
        <v>844345.67</v>
      </c>
    </row>
    <row r="43" spans="1:9" ht="15.75" customHeight="1" x14ac:dyDescent="0.25">
      <c r="A43" s="79" t="s">
        <v>49</v>
      </c>
      <c r="B43" s="81" t="s">
        <v>50</v>
      </c>
      <c r="C43" s="15">
        <v>11</v>
      </c>
      <c r="D43" s="16">
        <v>281913.17</v>
      </c>
      <c r="E43" s="17">
        <v>8606.5</v>
      </c>
      <c r="F43" s="17">
        <v>25700</v>
      </c>
      <c r="G43" s="21">
        <v>0</v>
      </c>
      <c r="H43" s="22">
        <v>25700</v>
      </c>
      <c r="I43" s="20">
        <f t="shared" si="0"/>
        <v>25700</v>
      </c>
    </row>
    <row r="44" spans="1:9" ht="15.75" x14ac:dyDescent="0.25">
      <c r="A44" s="79"/>
      <c r="B44" s="81"/>
      <c r="C44" s="15">
        <v>45</v>
      </c>
      <c r="D44" s="16">
        <v>1429531.29</v>
      </c>
      <c r="E44" s="17">
        <v>740450.13</v>
      </c>
      <c r="F44" s="17">
        <v>824517.3</v>
      </c>
      <c r="G44" s="21">
        <v>445712.5</v>
      </c>
      <c r="H44" s="22">
        <v>804882.87</v>
      </c>
      <c r="I44" s="20">
        <f t="shared" si="0"/>
        <v>1250595.3700000001</v>
      </c>
    </row>
    <row r="45" spans="1:9" ht="15.75" x14ac:dyDescent="0.25">
      <c r="A45" s="79" t="s">
        <v>51</v>
      </c>
      <c r="B45" s="80" t="s">
        <v>52</v>
      </c>
      <c r="C45" s="15">
        <v>11</v>
      </c>
      <c r="D45" s="16">
        <v>10188.75</v>
      </c>
      <c r="E45" s="17">
        <v>0</v>
      </c>
      <c r="F45" s="17">
        <v>0</v>
      </c>
      <c r="G45" s="21">
        <v>0</v>
      </c>
      <c r="H45" s="22">
        <v>0</v>
      </c>
      <c r="I45" s="20">
        <f t="shared" si="0"/>
        <v>0</v>
      </c>
    </row>
    <row r="46" spans="1:9" ht="15.75" x14ac:dyDescent="0.25">
      <c r="A46" s="79"/>
      <c r="B46" s="80"/>
      <c r="C46" s="15">
        <v>45</v>
      </c>
      <c r="D46" s="16">
        <v>495666.92</v>
      </c>
      <c r="E46" s="17">
        <v>421198.6</v>
      </c>
      <c r="F46" s="17">
        <v>507147.46</v>
      </c>
      <c r="G46" s="21">
        <v>0</v>
      </c>
      <c r="H46" s="22">
        <v>587152.43999999994</v>
      </c>
      <c r="I46" s="20">
        <f t="shared" si="0"/>
        <v>587152.43999999994</v>
      </c>
    </row>
    <row r="47" spans="1:9" ht="15.75" customHeight="1" x14ac:dyDescent="0.25">
      <c r="A47" s="79" t="s">
        <v>53</v>
      </c>
      <c r="B47" s="81" t="s">
        <v>54</v>
      </c>
      <c r="C47" s="15">
        <v>11</v>
      </c>
      <c r="D47" s="16">
        <v>75546.86</v>
      </c>
      <c r="E47" s="17">
        <v>100000</v>
      </c>
      <c r="F47" s="17">
        <v>0</v>
      </c>
      <c r="G47" s="21">
        <v>0</v>
      </c>
      <c r="H47" s="22">
        <v>0</v>
      </c>
      <c r="I47" s="20">
        <f t="shared" si="0"/>
        <v>0</v>
      </c>
    </row>
    <row r="48" spans="1:9" ht="15.75" x14ac:dyDescent="0.25">
      <c r="A48" s="79"/>
      <c r="B48" s="81"/>
      <c r="C48" s="15">
        <v>45</v>
      </c>
      <c r="D48" s="16">
        <v>1098962.97</v>
      </c>
      <c r="E48" s="17">
        <v>862014.01</v>
      </c>
      <c r="F48" s="17">
        <v>1007336.32</v>
      </c>
      <c r="G48" s="21">
        <v>0</v>
      </c>
      <c r="H48" s="22">
        <v>1071835.48</v>
      </c>
      <c r="I48" s="20">
        <f t="shared" si="0"/>
        <v>1071835.48</v>
      </c>
    </row>
    <row r="49" spans="1:10" ht="15.75" x14ac:dyDescent="0.25">
      <c r="A49" s="79" t="s">
        <v>55</v>
      </c>
      <c r="B49" s="80" t="s">
        <v>56</v>
      </c>
      <c r="C49" s="15">
        <v>11</v>
      </c>
      <c r="D49" s="16">
        <v>21257.17</v>
      </c>
      <c r="E49" s="17">
        <v>30182.639999999999</v>
      </c>
      <c r="F49" s="17">
        <v>27872</v>
      </c>
      <c r="G49" s="21">
        <v>0</v>
      </c>
      <c r="H49" s="22">
        <v>27872</v>
      </c>
      <c r="I49" s="20">
        <f t="shared" si="0"/>
        <v>27872</v>
      </c>
    </row>
    <row r="50" spans="1:10" ht="15.75" x14ac:dyDescent="0.25">
      <c r="A50" s="79"/>
      <c r="B50" s="80"/>
      <c r="C50" s="15">
        <v>45</v>
      </c>
      <c r="D50" s="16">
        <v>732514.39</v>
      </c>
      <c r="E50" s="17">
        <v>755396.91</v>
      </c>
      <c r="F50" s="17">
        <v>635593.97</v>
      </c>
      <c r="G50" s="21">
        <v>0</v>
      </c>
      <c r="H50" s="22">
        <v>606545.69999999995</v>
      </c>
      <c r="I50" s="20">
        <f t="shared" si="0"/>
        <v>606545.69999999995</v>
      </c>
    </row>
    <row r="51" spans="1:10" ht="15.75" x14ac:dyDescent="0.25">
      <c r="A51" s="79" t="s">
        <v>57</v>
      </c>
      <c r="B51" s="80" t="s">
        <v>58</v>
      </c>
      <c r="C51" s="15">
        <v>11</v>
      </c>
      <c r="D51" s="16">
        <v>121321.5</v>
      </c>
      <c r="E51" s="17">
        <v>92799.1</v>
      </c>
      <c r="F51" s="17">
        <v>82682.5</v>
      </c>
      <c r="G51" s="21">
        <v>0</v>
      </c>
      <c r="H51" s="22">
        <v>82682.5</v>
      </c>
      <c r="I51" s="20">
        <f t="shared" si="0"/>
        <v>82682.5</v>
      </c>
    </row>
    <row r="52" spans="1:10" ht="15.75" x14ac:dyDescent="0.25">
      <c r="A52" s="79"/>
      <c r="B52" s="80"/>
      <c r="C52" s="15">
        <v>45</v>
      </c>
      <c r="D52" s="16">
        <v>813009.37</v>
      </c>
      <c r="E52" s="17">
        <v>808716.06</v>
      </c>
      <c r="F52" s="17">
        <v>550483.93000000005</v>
      </c>
      <c r="G52" s="21">
        <v>0</v>
      </c>
      <c r="H52" s="22">
        <v>565304.15</v>
      </c>
      <c r="I52" s="20">
        <f t="shared" si="0"/>
        <v>565304.15</v>
      </c>
    </row>
    <row r="53" spans="1:10" ht="15.75" customHeight="1" x14ac:dyDescent="0.25">
      <c r="A53" s="82" t="s">
        <v>59</v>
      </c>
      <c r="B53" s="83" t="s">
        <v>60</v>
      </c>
      <c r="C53" s="15">
        <v>11</v>
      </c>
      <c r="D53" s="25">
        <v>65778.31</v>
      </c>
      <c r="E53" s="17">
        <v>0</v>
      </c>
      <c r="F53" s="17">
        <v>0</v>
      </c>
      <c r="G53" s="21">
        <v>0</v>
      </c>
      <c r="H53" s="22">
        <v>0</v>
      </c>
      <c r="I53" s="20">
        <f t="shared" si="0"/>
        <v>0</v>
      </c>
    </row>
    <row r="54" spans="1:10" ht="15.75" x14ac:dyDescent="0.25">
      <c r="A54" s="82"/>
      <c r="B54" s="83"/>
      <c r="C54" s="15">
        <v>45</v>
      </c>
      <c r="D54" s="25">
        <v>957388.48</v>
      </c>
      <c r="E54" s="17">
        <v>898800</v>
      </c>
      <c r="F54" s="17">
        <v>930866.14</v>
      </c>
      <c r="G54" s="21">
        <v>199904</v>
      </c>
      <c r="H54" s="22">
        <v>889871.27</v>
      </c>
      <c r="I54" s="20">
        <f t="shared" si="0"/>
        <v>1089775.27</v>
      </c>
    </row>
    <row r="55" spans="1:10" ht="15.75" customHeight="1" x14ac:dyDescent="0.25">
      <c r="A55" s="79" t="s">
        <v>61</v>
      </c>
      <c r="B55" s="81" t="s">
        <v>62</v>
      </c>
      <c r="C55" s="15">
        <v>11</v>
      </c>
      <c r="D55" s="16">
        <v>1222375.4099999999</v>
      </c>
      <c r="E55" s="17">
        <v>48550.75</v>
      </c>
      <c r="F55" s="17">
        <v>112740</v>
      </c>
      <c r="G55" s="21">
        <v>0</v>
      </c>
      <c r="H55" s="22">
        <v>112740</v>
      </c>
      <c r="I55" s="20">
        <f t="shared" si="0"/>
        <v>112740</v>
      </c>
    </row>
    <row r="56" spans="1:10" ht="15.75" x14ac:dyDescent="0.25">
      <c r="A56" s="79"/>
      <c r="B56" s="81"/>
      <c r="C56" s="15">
        <v>45</v>
      </c>
      <c r="D56" s="16">
        <v>607543.04000000004</v>
      </c>
      <c r="E56" s="17">
        <v>590946.99</v>
      </c>
      <c r="F56" s="17">
        <v>892187.47</v>
      </c>
      <c r="G56" s="21">
        <v>0</v>
      </c>
      <c r="H56" s="22">
        <v>463303.32</v>
      </c>
      <c r="I56" s="20">
        <f t="shared" si="0"/>
        <v>463303.32</v>
      </c>
    </row>
    <row r="57" spans="1:10" ht="15.75" x14ac:dyDescent="0.25">
      <c r="A57" s="79" t="s">
        <v>63</v>
      </c>
      <c r="B57" s="80" t="s">
        <v>64</v>
      </c>
      <c r="C57" s="15">
        <v>11</v>
      </c>
      <c r="D57" s="16">
        <v>107813.62</v>
      </c>
      <c r="E57" s="17">
        <v>0</v>
      </c>
      <c r="F57" s="17">
        <v>100000</v>
      </c>
      <c r="G57" s="21">
        <v>0</v>
      </c>
      <c r="H57" s="22">
        <v>100000</v>
      </c>
      <c r="I57" s="20">
        <f t="shared" si="0"/>
        <v>100000</v>
      </c>
    </row>
    <row r="58" spans="1:10" ht="15.75" x14ac:dyDescent="0.25">
      <c r="A58" s="79"/>
      <c r="B58" s="80"/>
      <c r="C58" s="15">
        <v>45</v>
      </c>
      <c r="D58" s="16">
        <v>1428313</v>
      </c>
      <c r="E58" s="17">
        <v>1461418.69</v>
      </c>
      <c r="F58" s="17">
        <v>647355.37</v>
      </c>
      <c r="G58" s="21">
        <v>795333.15</v>
      </c>
      <c r="H58" s="22">
        <v>682899.25</v>
      </c>
      <c r="I58" s="20">
        <f>G58+H58</f>
        <v>1478232.4</v>
      </c>
    </row>
    <row r="59" spans="1:10" ht="15.75" x14ac:dyDescent="0.25">
      <c r="A59" s="79" t="s">
        <v>65</v>
      </c>
      <c r="B59" s="80" t="s">
        <v>66</v>
      </c>
      <c r="C59" s="15">
        <v>11</v>
      </c>
      <c r="D59" s="16"/>
      <c r="E59" s="17"/>
      <c r="F59" s="17"/>
      <c r="G59" s="21">
        <v>0</v>
      </c>
      <c r="H59" s="22">
        <v>0</v>
      </c>
      <c r="I59" s="20">
        <f t="shared" si="0"/>
        <v>0</v>
      </c>
    </row>
    <row r="60" spans="1:10" ht="15.75" x14ac:dyDescent="0.25">
      <c r="A60" s="79"/>
      <c r="B60" s="80"/>
      <c r="C60" s="15">
        <v>45</v>
      </c>
      <c r="D60" s="16"/>
      <c r="E60" s="17"/>
      <c r="F60" s="17"/>
      <c r="G60" s="21">
        <v>0</v>
      </c>
      <c r="H60" s="22">
        <v>0</v>
      </c>
      <c r="I60" s="20">
        <v>0</v>
      </c>
    </row>
    <row r="61" spans="1:10" ht="15.75" customHeight="1" x14ac:dyDescent="0.25">
      <c r="A61" s="79" t="s">
        <v>67</v>
      </c>
      <c r="B61" s="81" t="s">
        <v>68</v>
      </c>
      <c r="C61" s="15">
        <v>11</v>
      </c>
      <c r="D61" s="16"/>
      <c r="E61" s="17"/>
      <c r="F61" s="17"/>
      <c r="G61" s="21">
        <v>0</v>
      </c>
      <c r="H61" s="22">
        <v>0</v>
      </c>
      <c r="I61" s="20">
        <f t="shared" si="0"/>
        <v>0</v>
      </c>
    </row>
    <row r="62" spans="1:10" ht="16.5" thickBot="1" x14ac:dyDescent="0.3">
      <c r="A62" s="79"/>
      <c r="B62" s="81"/>
      <c r="C62" s="15">
        <v>45</v>
      </c>
      <c r="D62" s="16"/>
      <c r="E62" s="17"/>
      <c r="F62" s="17"/>
      <c r="G62" s="26">
        <v>1359600</v>
      </c>
      <c r="H62" s="27">
        <v>0</v>
      </c>
      <c r="I62" s="28">
        <f t="shared" si="0"/>
        <v>1359600</v>
      </c>
    </row>
    <row r="63" spans="1:10" ht="15.75" x14ac:dyDescent="0.25">
      <c r="A63" s="29"/>
      <c r="B63" s="30"/>
      <c r="C63" s="31"/>
      <c r="D63" s="32"/>
      <c r="E63" s="32"/>
      <c r="F63" s="2"/>
      <c r="G63" s="3"/>
      <c r="H63" s="3"/>
      <c r="I63" s="3"/>
      <c r="J63" s="3"/>
    </row>
    <row r="64" spans="1:10" ht="15.75" x14ac:dyDescent="0.25">
      <c r="C64" s="33">
        <v>11</v>
      </c>
      <c r="D64" s="1">
        <f>SUM(D5,D7,D9,D11,D13,D15,D17,D19,D21,D23,D25,D27,D29,D31,D33,D35,D37,D39,D41,D43,D45,D47,D49,D51,D53,D55,D57)</f>
        <v>3732803.3299999991</v>
      </c>
      <c r="E64" s="1">
        <f t="shared" ref="E64:E65" si="1">SUM(E5,E7,E9,E11,E13,E15,E17,E19,E21,E23,E25,E27,E29,E31,E33,E35,E37,E39,E41,E43,E45,E47,E49,E51,E53,E55,E57)</f>
        <v>985755.53999999992</v>
      </c>
      <c r="F64" s="1">
        <f>SUM(F5,F7,F9,F11,F13,F15,F17,F19,F21,F23,F25,F27,F29,F31,F33,F35,F37,F39,F41,F43,F45,F47,F49,F51,F53,F55,F57)</f>
        <v>778077.66999999993</v>
      </c>
      <c r="I64" s="1">
        <f>SUM(I5+I7+I9+I11+I13+I15+I17+I19+I21+I23+I25+I27+I29+I31+I33+I35+I37+I39+I41+I43+I45+I47+I49+I51+I53+I55+I57)</f>
        <v>778077.66999999993</v>
      </c>
    </row>
    <row r="65" spans="2:9" ht="15.75" x14ac:dyDescent="0.25">
      <c r="B65" s="34"/>
      <c r="C65" s="33">
        <v>45</v>
      </c>
      <c r="D65" s="1">
        <f>SUM(D6,D8,D10,D12,D14,D16,D18,D20,D22,D24,D26,D28,D30,D32,D34,D36,D38,D40,D42,D44,D46,D48,D50,D52,D54,D56,D58)</f>
        <v>26936535.630000006</v>
      </c>
      <c r="E65" s="1">
        <f t="shared" si="1"/>
        <v>24772177.279999997</v>
      </c>
      <c r="F65" s="1">
        <f>SUM(F6,F8,F10,F12,F14,F16,F18,F20,F22,F24,F26,F28,F30,F32,F34,F36,F38,F40,F42,F44,F46,F48,F50,F52,F54,F56,F58)</f>
        <v>23450491</v>
      </c>
      <c r="I65" s="1">
        <f>SUM(I6+I8+I10+I12+I14+I16+I18+I20+I22+I24+I26+I28+I30+I32+I34+I36+I38+I40+I42+I44+I46+I48+I50+I52+I54+I56+I58+I60+I62)</f>
        <v>27452065.010000002</v>
      </c>
    </row>
    <row r="66" spans="2:9" x14ac:dyDescent="0.25">
      <c r="G66"/>
    </row>
    <row r="67" spans="2:9" x14ac:dyDescent="0.25">
      <c r="G67"/>
    </row>
  </sheetData>
  <mergeCells count="59">
    <mergeCell ref="A9:A10"/>
    <mergeCell ref="B9:B10"/>
    <mergeCell ref="G3:I3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9:A60"/>
    <mergeCell ref="B59:B60"/>
    <mergeCell ref="A61:A62"/>
    <mergeCell ref="B61:B62"/>
    <mergeCell ref="A53:A54"/>
    <mergeCell ref="B53:B54"/>
    <mergeCell ref="A55:A56"/>
    <mergeCell ref="B55:B56"/>
    <mergeCell ref="A57:A58"/>
    <mergeCell ref="B57:B58"/>
  </mergeCells>
  <pageMargins left="0.7" right="0.7" top="0.75" bottom="0.75" header="0.3" footer="0.3"/>
  <pageSetup paperSize="9" scale="4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6" sqref="I6"/>
    </sheetView>
  </sheetViews>
  <sheetFormatPr defaultRowHeight="15" x14ac:dyDescent="0.25"/>
  <cols>
    <col min="2" max="2" width="13.5703125" customWidth="1"/>
    <col min="4" max="4" width="13.7109375" customWidth="1"/>
    <col min="5" max="5" width="13.7109375" bestFit="1" customWidth="1"/>
    <col min="6" max="6" width="13.7109375" customWidth="1"/>
    <col min="7" max="8" width="13.140625" bestFit="1" customWidth="1"/>
    <col min="9" max="9" width="19.5703125" customWidth="1"/>
  </cols>
  <sheetData>
    <row r="1" spans="1:9" x14ac:dyDescent="0.25">
      <c r="A1" t="s">
        <v>120</v>
      </c>
    </row>
    <row r="2" spans="1:9" ht="15.75" thickBot="1" x14ac:dyDescent="0.3"/>
    <row r="3" spans="1:9" ht="15.75" x14ac:dyDescent="0.25">
      <c r="G3" s="84" t="s">
        <v>1</v>
      </c>
      <c r="H3" s="85"/>
      <c r="I3" s="86"/>
    </row>
    <row r="4" spans="1:9" ht="31.5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36" t="s">
        <v>96</v>
      </c>
      <c r="H4" s="49" t="s">
        <v>97</v>
      </c>
      <c r="I4" s="38" t="s">
        <v>98</v>
      </c>
    </row>
    <row r="5" spans="1:9" x14ac:dyDescent="0.25">
      <c r="A5" s="99" t="s">
        <v>11</v>
      </c>
      <c r="B5" s="99" t="s">
        <v>121</v>
      </c>
      <c r="C5" s="100">
        <v>11</v>
      </c>
      <c r="D5" s="101">
        <v>1730262.95</v>
      </c>
      <c r="E5" s="101">
        <v>1696645.66</v>
      </c>
      <c r="F5" s="101">
        <v>2200000</v>
      </c>
      <c r="G5" s="76">
        <v>2200000</v>
      </c>
      <c r="H5" s="77"/>
      <c r="I5" s="78">
        <v>2200000</v>
      </c>
    </row>
  </sheetData>
  <mergeCells count="1">
    <mergeCell ref="G3:I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19" workbookViewId="0">
      <selection activeCell="N12" sqref="N12"/>
    </sheetView>
  </sheetViews>
  <sheetFormatPr defaultRowHeight="15" x14ac:dyDescent="0.25"/>
  <cols>
    <col min="1" max="1" width="6.28515625" customWidth="1"/>
    <col min="2" max="2" width="32" customWidth="1"/>
    <col min="4" max="5" width="12.7109375" bestFit="1" customWidth="1"/>
    <col min="6" max="6" width="14.28515625" customWidth="1"/>
    <col min="7" max="7" width="13.5703125" customWidth="1"/>
    <col min="8" max="8" width="14.42578125" customWidth="1"/>
    <col min="9" max="9" width="17.85546875" customWidth="1"/>
    <col min="10" max="10" width="1.85546875" customWidth="1"/>
    <col min="11" max="11" width="11.42578125" customWidth="1"/>
    <col min="13" max="13" width="11.140625" customWidth="1"/>
    <col min="14" max="14" width="13.42578125" customWidth="1"/>
    <col min="15" max="15" width="0" hidden="1" customWidth="1"/>
    <col min="16" max="16" width="12.140625" customWidth="1"/>
    <col min="17" max="17" width="0" hidden="1" customWidth="1"/>
    <col min="18" max="18" width="13.5703125" customWidth="1"/>
  </cols>
  <sheetData>
    <row r="1" spans="1:10" x14ac:dyDescent="0.25">
      <c r="A1" t="s">
        <v>69</v>
      </c>
    </row>
    <row r="2" spans="1:10" ht="15.75" thickBot="1" x14ac:dyDescent="0.3"/>
    <row r="3" spans="1:10" ht="15.75" x14ac:dyDescent="0.25">
      <c r="G3" s="84" t="s">
        <v>1</v>
      </c>
      <c r="H3" s="85"/>
      <c r="I3" s="86"/>
      <c r="J3" s="8"/>
    </row>
    <row r="4" spans="1:10" ht="35.25" customHeight="1" x14ac:dyDescent="0.25">
      <c r="A4" s="9" t="s">
        <v>2</v>
      </c>
      <c r="B4" s="9" t="s">
        <v>3</v>
      </c>
      <c r="C4" s="9" t="s">
        <v>4</v>
      </c>
      <c r="D4" s="10" t="s">
        <v>5</v>
      </c>
      <c r="E4" s="35" t="s">
        <v>6</v>
      </c>
      <c r="F4" s="35" t="s">
        <v>7</v>
      </c>
      <c r="G4" s="36" t="s">
        <v>70</v>
      </c>
      <c r="H4" s="37" t="s">
        <v>71</v>
      </c>
      <c r="I4" s="38" t="s">
        <v>10</v>
      </c>
    </row>
    <row r="5" spans="1:10" ht="15.75" x14ac:dyDescent="0.25">
      <c r="A5" s="87" t="s">
        <v>11</v>
      </c>
      <c r="B5" s="80" t="s">
        <v>72</v>
      </c>
      <c r="C5" s="15">
        <v>11</v>
      </c>
      <c r="D5" s="16">
        <v>19392.03</v>
      </c>
      <c r="E5" s="17">
        <v>0</v>
      </c>
      <c r="F5" s="17">
        <v>0</v>
      </c>
      <c r="G5" s="21">
        <v>0</v>
      </c>
      <c r="H5" s="22">
        <v>0</v>
      </c>
      <c r="I5" s="39">
        <f>G5+H5</f>
        <v>0</v>
      </c>
    </row>
    <row r="6" spans="1:10" ht="15.75" x14ac:dyDescent="0.25">
      <c r="A6" s="87"/>
      <c r="B6" s="80"/>
      <c r="C6" s="15">
        <v>45</v>
      </c>
      <c r="D6" s="16">
        <v>1267736.8400000001</v>
      </c>
      <c r="E6" s="17">
        <v>1014009.19</v>
      </c>
      <c r="F6" s="17">
        <v>1106315.42</v>
      </c>
      <c r="G6" s="21">
        <v>597638.11</v>
      </c>
      <c r="H6" s="22">
        <v>1035652.75</v>
      </c>
      <c r="I6" s="39">
        <f>G6+H6</f>
        <v>1633290.8599999999</v>
      </c>
    </row>
    <row r="7" spans="1:10" ht="15.75" x14ac:dyDescent="0.25">
      <c r="A7" s="87" t="s">
        <v>13</v>
      </c>
      <c r="B7" s="80" t="s">
        <v>73</v>
      </c>
      <c r="C7" s="15">
        <v>11</v>
      </c>
      <c r="D7" s="16">
        <v>41356.78</v>
      </c>
      <c r="E7" s="17">
        <v>1225.2</v>
      </c>
      <c r="F7" s="17">
        <v>0</v>
      </c>
      <c r="G7" s="21">
        <v>0</v>
      </c>
      <c r="H7" s="22">
        <v>0</v>
      </c>
      <c r="I7" s="39">
        <f t="shared" ref="I7:I45" si="0">G7+H7</f>
        <v>0</v>
      </c>
    </row>
    <row r="8" spans="1:10" ht="15.75" x14ac:dyDescent="0.25">
      <c r="A8" s="87"/>
      <c r="B8" s="80"/>
      <c r="C8" s="15">
        <v>45</v>
      </c>
      <c r="D8" s="16">
        <v>713232.6</v>
      </c>
      <c r="E8" s="17">
        <v>1749217.17</v>
      </c>
      <c r="F8" s="17">
        <v>1207820.78</v>
      </c>
      <c r="G8" s="21">
        <v>450000</v>
      </c>
      <c r="H8" s="22">
        <v>774217</v>
      </c>
      <c r="I8" s="39">
        <f t="shared" si="0"/>
        <v>1224217</v>
      </c>
    </row>
    <row r="9" spans="1:10" ht="15.75" x14ac:dyDescent="0.25">
      <c r="A9" s="87" t="s">
        <v>15</v>
      </c>
      <c r="B9" s="80" t="s">
        <v>74</v>
      </c>
      <c r="C9" s="15">
        <v>11</v>
      </c>
      <c r="D9" s="16">
        <v>23850</v>
      </c>
      <c r="E9" s="17">
        <v>0</v>
      </c>
      <c r="F9" s="17">
        <v>0</v>
      </c>
      <c r="G9" s="21">
        <v>0</v>
      </c>
      <c r="H9" s="22">
        <v>0</v>
      </c>
      <c r="I9" s="39">
        <f t="shared" si="0"/>
        <v>0</v>
      </c>
    </row>
    <row r="10" spans="1:10" ht="15.75" x14ac:dyDescent="0.25">
      <c r="A10" s="87"/>
      <c r="B10" s="80"/>
      <c r="C10" s="15">
        <v>45</v>
      </c>
      <c r="D10" s="16">
        <v>560801.92000000004</v>
      </c>
      <c r="E10" s="17">
        <v>600406.15</v>
      </c>
      <c r="F10" s="17">
        <v>596406.15</v>
      </c>
      <c r="G10" s="21">
        <v>62473.1</v>
      </c>
      <c r="H10" s="22">
        <v>571576.12</v>
      </c>
      <c r="I10" s="39">
        <f t="shared" si="0"/>
        <v>634049.22</v>
      </c>
    </row>
    <row r="11" spans="1:10" ht="15.75" customHeight="1" x14ac:dyDescent="0.25">
      <c r="A11" s="87" t="s">
        <v>17</v>
      </c>
      <c r="B11" s="81" t="s">
        <v>75</v>
      </c>
      <c r="C11" s="15">
        <v>11</v>
      </c>
      <c r="D11" s="16">
        <v>59072.19</v>
      </c>
      <c r="E11" s="17">
        <v>1500</v>
      </c>
      <c r="F11" s="17">
        <v>0</v>
      </c>
      <c r="G11" s="21">
        <v>0</v>
      </c>
      <c r="H11" s="22">
        <v>0</v>
      </c>
      <c r="I11" s="39">
        <f t="shared" si="0"/>
        <v>0</v>
      </c>
    </row>
    <row r="12" spans="1:10" ht="15.75" x14ac:dyDescent="0.25">
      <c r="A12" s="87"/>
      <c r="B12" s="81"/>
      <c r="C12" s="15">
        <v>45</v>
      </c>
      <c r="D12" s="16">
        <v>1256265.49</v>
      </c>
      <c r="E12" s="17">
        <v>881894.77</v>
      </c>
      <c r="F12" s="17">
        <v>981079.99</v>
      </c>
      <c r="G12" s="21">
        <v>1279378.28</v>
      </c>
      <c r="H12" s="22">
        <v>957975.84</v>
      </c>
      <c r="I12" s="39">
        <f t="shared" si="0"/>
        <v>2237354.12</v>
      </c>
    </row>
    <row r="13" spans="1:10" ht="15.75" x14ac:dyDescent="0.25">
      <c r="A13" s="87" t="s">
        <v>19</v>
      </c>
      <c r="B13" s="80" t="s">
        <v>76</v>
      </c>
      <c r="C13" s="15">
        <v>11</v>
      </c>
      <c r="D13" s="16">
        <v>3123.05</v>
      </c>
      <c r="E13" s="17">
        <v>0</v>
      </c>
      <c r="F13" s="17">
        <v>0</v>
      </c>
      <c r="G13" s="21">
        <v>0</v>
      </c>
      <c r="H13" s="22">
        <v>0</v>
      </c>
      <c r="I13" s="39">
        <f t="shared" si="0"/>
        <v>0</v>
      </c>
    </row>
    <row r="14" spans="1:10" ht="15.75" x14ac:dyDescent="0.25">
      <c r="A14" s="87"/>
      <c r="B14" s="80"/>
      <c r="C14" s="15">
        <v>45</v>
      </c>
      <c r="D14" s="16">
        <v>519292.72</v>
      </c>
      <c r="E14" s="17">
        <v>496020</v>
      </c>
      <c r="F14" s="17">
        <v>587950.06999999995</v>
      </c>
      <c r="G14" s="21">
        <v>0</v>
      </c>
      <c r="H14" s="22">
        <v>600919.53</v>
      </c>
      <c r="I14" s="39">
        <f t="shared" si="0"/>
        <v>600919.53</v>
      </c>
    </row>
    <row r="15" spans="1:10" ht="15.75" x14ac:dyDescent="0.25">
      <c r="A15" s="87" t="s">
        <v>21</v>
      </c>
      <c r="B15" s="80" t="s">
        <v>77</v>
      </c>
      <c r="C15" s="15">
        <v>11</v>
      </c>
      <c r="D15" s="16">
        <v>10000</v>
      </c>
      <c r="E15" s="17">
        <v>0</v>
      </c>
      <c r="F15" s="17">
        <v>0</v>
      </c>
      <c r="G15" s="21">
        <v>0</v>
      </c>
      <c r="H15" s="22">
        <v>0</v>
      </c>
      <c r="I15" s="39">
        <f t="shared" si="0"/>
        <v>0</v>
      </c>
    </row>
    <row r="16" spans="1:10" ht="15.75" x14ac:dyDescent="0.25">
      <c r="A16" s="87"/>
      <c r="B16" s="80"/>
      <c r="C16" s="15">
        <v>45</v>
      </c>
      <c r="D16" s="16">
        <v>478570.56</v>
      </c>
      <c r="E16" s="17">
        <v>568339.52</v>
      </c>
      <c r="F16" s="17">
        <v>564395.77</v>
      </c>
      <c r="G16" s="21">
        <v>0</v>
      </c>
      <c r="H16" s="22">
        <v>554008.64</v>
      </c>
      <c r="I16" s="39">
        <f t="shared" si="0"/>
        <v>554008.64</v>
      </c>
    </row>
    <row r="17" spans="1:9" ht="15.75" x14ac:dyDescent="0.25">
      <c r="A17" s="87" t="s">
        <v>23</v>
      </c>
      <c r="B17" s="80" t="s">
        <v>78</v>
      </c>
      <c r="C17" s="15">
        <v>11</v>
      </c>
      <c r="D17" s="16">
        <v>14905.68</v>
      </c>
      <c r="E17" s="17">
        <v>0</v>
      </c>
      <c r="F17" s="17">
        <v>0</v>
      </c>
      <c r="G17" s="21">
        <v>0</v>
      </c>
      <c r="H17" s="22">
        <v>0</v>
      </c>
      <c r="I17" s="39">
        <f t="shared" si="0"/>
        <v>0</v>
      </c>
    </row>
    <row r="18" spans="1:9" ht="15.75" x14ac:dyDescent="0.25">
      <c r="A18" s="87"/>
      <c r="B18" s="80"/>
      <c r="C18" s="15">
        <v>45</v>
      </c>
      <c r="D18" s="16">
        <v>1029523.22</v>
      </c>
      <c r="E18" s="17">
        <v>530676.57999999996</v>
      </c>
      <c r="F18" s="17">
        <v>671671.67</v>
      </c>
      <c r="G18" s="21">
        <v>0</v>
      </c>
      <c r="H18" s="22">
        <v>625321.63</v>
      </c>
      <c r="I18" s="39">
        <f t="shared" si="0"/>
        <v>625321.63</v>
      </c>
    </row>
    <row r="19" spans="1:9" ht="15.75" customHeight="1" x14ac:dyDescent="0.25">
      <c r="A19" s="87" t="s">
        <v>25</v>
      </c>
      <c r="B19" s="81" t="s">
        <v>79</v>
      </c>
      <c r="C19" s="15">
        <v>11</v>
      </c>
      <c r="D19" s="16">
        <v>245121.61</v>
      </c>
      <c r="E19" s="17">
        <v>92568.75</v>
      </c>
      <c r="F19" s="17">
        <v>0</v>
      </c>
      <c r="G19" s="21">
        <v>0</v>
      </c>
      <c r="H19" s="22">
        <v>0</v>
      </c>
      <c r="I19" s="39">
        <f t="shared" si="0"/>
        <v>0</v>
      </c>
    </row>
    <row r="20" spans="1:9" ht="15.75" x14ac:dyDescent="0.25">
      <c r="A20" s="87"/>
      <c r="B20" s="81"/>
      <c r="C20" s="15">
        <v>45</v>
      </c>
      <c r="D20" s="16">
        <v>1076447.71</v>
      </c>
      <c r="E20" s="17">
        <v>877844.84</v>
      </c>
      <c r="F20" s="17">
        <v>1117051.48</v>
      </c>
      <c r="G20" s="21">
        <v>0</v>
      </c>
      <c r="H20" s="22">
        <v>1178288.31</v>
      </c>
      <c r="I20" s="39">
        <f t="shared" si="0"/>
        <v>1178288.31</v>
      </c>
    </row>
    <row r="21" spans="1:9" ht="15.75" x14ac:dyDescent="0.25">
      <c r="A21" s="87" t="s">
        <v>27</v>
      </c>
      <c r="B21" s="80" t="s">
        <v>80</v>
      </c>
      <c r="C21" s="15">
        <v>11</v>
      </c>
      <c r="D21" s="16">
        <v>11835.56</v>
      </c>
      <c r="E21" s="17">
        <v>6412.85</v>
      </c>
      <c r="F21" s="17">
        <v>0</v>
      </c>
      <c r="G21" s="21">
        <v>0</v>
      </c>
      <c r="H21" s="22">
        <v>0</v>
      </c>
      <c r="I21" s="39">
        <f t="shared" si="0"/>
        <v>0</v>
      </c>
    </row>
    <row r="22" spans="1:9" ht="15.75" x14ac:dyDescent="0.25">
      <c r="A22" s="87"/>
      <c r="B22" s="80"/>
      <c r="C22" s="15">
        <v>45</v>
      </c>
      <c r="D22" s="16">
        <v>675158.24</v>
      </c>
      <c r="E22" s="24">
        <v>608093.43999999994</v>
      </c>
      <c r="F22" s="24">
        <v>777743.44</v>
      </c>
      <c r="G22" s="21">
        <v>0</v>
      </c>
      <c r="H22" s="22">
        <v>762715.85</v>
      </c>
      <c r="I22" s="39">
        <f t="shared" si="0"/>
        <v>762715.85</v>
      </c>
    </row>
    <row r="23" spans="1:9" ht="15.75" x14ac:dyDescent="0.25">
      <c r="A23" s="87" t="s">
        <v>29</v>
      </c>
      <c r="B23" s="89" t="s">
        <v>81</v>
      </c>
      <c r="C23" s="15">
        <v>11</v>
      </c>
      <c r="D23" s="40">
        <v>89884.14</v>
      </c>
      <c r="E23" s="17">
        <v>59722.87</v>
      </c>
      <c r="F23" s="17">
        <v>46430</v>
      </c>
      <c r="G23" s="21">
        <v>0</v>
      </c>
      <c r="H23" s="22">
        <v>46430</v>
      </c>
      <c r="I23" s="39">
        <f t="shared" si="0"/>
        <v>46430</v>
      </c>
    </row>
    <row r="24" spans="1:9" ht="15.75" x14ac:dyDescent="0.25">
      <c r="A24" s="87"/>
      <c r="B24" s="89"/>
      <c r="C24" s="15">
        <v>45</v>
      </c>
      <c r="D24" s="40">
        <v>838039.37</v>
      </c>
      <c r="E24" s="17">
        <v>701166.13</v>
      </c>
      <c r="F24" s="17">
        <v>635216.13</v>
      </c>
      <c r="G24" s="21">
        <v>0</v>
      </c>
      <c r="H24" s="22">
        <v>631438.42000000004</v>
      </c>
      <c r="I24" s="39">
        <f t="shared" si="0"/>
        <v>631438.42000000004</v>
      </c>
    </row>
    <row r="25" spans="1:9" ht="15.75" customHeight="1" x14ac:dyDescent="0.25">
      <c r="A25" s="87" t="s">
        <v>31</v>
      </c>
      <c r="B25" s="81" t="s">
        <v>82</v>
      </c>
      <c r="C25" s="15">
        <v>11</v>
      </c>
      <c r="D25" s="40">
        <v>121007.87</v>
      </c>
      <c r="E25" s="17">
        <v>22356.25</v>
      </c>
      <c r="F25" s="17">
        <v>0</v>
      </c>
      <c r="G25" s="21">
        <v>0</v>
      </c>
      <c r="H25" s="22">
        <v>0</v>
      </c>
      <c r="I25" s="39">
        <f t="shared" si="0"/>
        <v>0</v>
      </c>
    </row>
    <row r="26" spans="1:9" ht="15.75" x14ac:dyDescent="0.25">
      <c r="A26" s="87"/>
      <c r="B26" s="81"/>
      <c r="C26" s="15">
        <v>45</v>
      </c>
      <c r="D26" s="40">
        <v>1480027.06</v>
      </c>
      <c r="E26" s="17">
        <v>1159821.73</v>
      </c>
      <c r="F26" s="17">
        <v>796034.72</v>
      </c>
      <c r="G26" s="21">
        <v>0</v>
      </c>
      <c r="H26" s="22">
        <v>787440.43</v>
      </c>
      <c r="I26" s="39">
        <f t="shared" si="0"/>
        <v>787440.43</v>
      </c>
    </row>
    <row r="27" spans="1:9" ht="15.75" x14ac:dyDescent="0.25">
      <c r="A27" s="87" t="s">
        <v>33</v>
      </c>
      <c r="B27" s="80" t="s">
        <v>83</v>
      </c>
      <c r="C27" s="15">
        <v>11</v>
      </c>
      <c r="D27" s="16">
        <v>88275.48</v>
      </c>
      <c r="E27" s="17">
        <v>2205.36</v>
      </c>
      <c r="F27" s="17">
        <v>0</v>
      </c>
      <c r="G27" s="21">
        <v>0</v>
      </c>
      <c r="H27" s="22">
        <v>0</v>
      </c>
      <c r="I27" s="39">
        <f t="shared" si="0"/>
        <v>0</v>
      </c>
    </row>
    <row r="28" spans="1:9" ht="15.75" x14ac:dyDescent="0.25">
      <c r="A28" s="87"/>
      <c r="B28" s="80"/>
      <c r="C28" s="15">
        <v>45</v>
      </c>
      <c r="D28" s="16">
        <v>701002.47</v>
      </c>
      <c r="E28" s="17">
        <v>862394.24</v>
      </c>
      <c r="F28" s="17">
        <v>770519.24</v>
      </c>
      <c r="G28" s="21">
        <v>484057.5</v>
      </c>
      <c r="H28" s="22">
        <v>781474.91</v>
      </c>
      <c r="I28" s="39">
        <f t="shared" si="0"/>
        <v>1265532.4100000001</v>
      </c>
    </row>
    <row r="29" spans="1:9" ht="15.75" x14ac:dyDescent="0.25">
      <c r="A29" s="87" t="s">
        <v>35</v>
      </c>
      <c r="B29" s="80" t="s">
        <v>84</v>
      </c>
      <c r="C29" s="15">
        <v>11</v>
      </c>
      <c r="D29" s="16">
        <v>40365.43</v>
      </c>
      <c r="E29" s="17">
        <v>6924.56</v>
      </c>
      <c r="F29" s="17">
        <v>46551.88</v>
      </c>
      <c r="G29" s="21">
        <v>0</v>
      </c>
      <c r="H29" s="22">
        <v>46551.88</v>
      </c>
      <c r="I29" s="39">
        <f t="shared" si="0"/>
        <v>46551.88</v>
      </c>
    </row>
    <row r="30" spans="1:9" ht="15.75" x14ac:dyDescent="0.25">
      <c r="A30" s="87"/>
      <c r="B30" s="80"/>
      <c r="C30" s="15">
        <v>45</v>
      </c>
      <c r="D30" s="16">
        <v>319793.68</v>
      </c>
      <c r="E30" s="17">
        <v>563383.03</v>
      </c>
      <c r="F30" s="17">
        <v>391036.36</v>
      </c>
      <c r="G30" s="21">
        <v>0</v>
      </c>
      <c r="H30" s="22">
        <v>378112.24</v>
      </c>
      <c r="I30" s="39">
        <f t="shared" si="0"/>
        <v>378112.24</v>
      </c>
    </row>
    <row r="31" spans="1:9" ht="15.75" x14ac:dyDescent="0.25">
      <c r="A31" s="87" t="s">
        <v>37</v>
      </c>
      <c r="B31" s="89" t="s">
        <v>85</v>
      </c>
      <c r="C31" s="15">
        <v>11</v>
      </c>
      <c r="D31" s="40">
        <v>0</v>
      </c>
      <c r="E31" s="17">
        <v>0</v>
      </c>
      <c r="F31" s="17">
        <v>0</v>
      </c>
      <c r="G31" s="21">
        <v>0</v>
      </c>
      <c r="H31" s="22">
        <v>0</v>
      </c>
      <c r="I31" s="39">
        <f t="shared" si="0"/>
        <v>0</v>
      </c>
    </row>
    <row r="32" spans="1:9" ht="15.75" x14ac:dyDescent="0.25">
      <c r="A32" s="87"/>
      <c r="B32" s="89"/>
      <c r="C32" s="15">
        <v>45</v>
      </c>
      <c r="D32" s="40">
        <v>906436.56</v>
      </c>
      <c r="E32" s="17">
        <v>869368.86</v>
      </c>
      <c r="F32" s="17">
        <v>944368.86</v>
      </c>
      <c r="G32" s="21">
        <v>0</v>
      </c>
      <c r="H32" s="22">
        <v>940659.5</v>
      </c>
      <c r="I32" s="39">
        <f t="shared" si="0"/>
        <v>940659.5</v>
      </c>
    </row>
    <row r="33" spans="1:9" ht="15.75" customHeight="1" x14ac:dyDescent="0.25">
      <c r="A33" s="87" t="s">
        <v>39</v>
      </c>
      <c r="B33" s="81" t="s">
        <v>86</v>
      </c>
      <c r="C33" s="15">
        <v>11</v>
      </c>
      <c r="D33" s="16">
        <v>354876.8</v>
      </c>
      <c r="E33" s="17">
        <v>250440.48</v>
      </c>
      <c r="F33" s="17">
        <v>147438</v>
      </c>
      <c r="G33" s="21">
        <v>0</v>
      </c>
      <c r="H33" s="22">
        <v>147438</v>
      </c>
      <c r="I33" s="39">
        <f t="shared" si="0"/>
        <v>147438</v>
      </c>
    </row>
    <row r="34" spans="1:9" ht="15.75" x14ac:dyDescent="0.25">
      <c r="A34" s="87"/>
      <c r="B34" s="81"/>
      <c r="C34" s="15">
        <v>45</v>
      </c>
      <c r="D34" s="16">
        <v>883273.71</v>
      </c>
      <c r="E34" s="17">
        <v>1038694.35</v>
      </c>
      <c r="F34" s="17">
        <v>885044.35</v>
      </c>
      <c r="G34" s="21">
        <v>0</v>
      </c>
      <c r="H34" s="22">
        <v>884512.08</v>
      </c>
      <c r="I34" s="39">
        <f t="shared" si="0"/>
        <v>884512.08</v>
      </c>
    </row>
    <row r="35" spans="1:9" ht="15.75" x14ac:dyDescent="0.25">
      <c r="A35" s="87" t="s">
        <v>41</v>
      </c>
      <c r="B35" s="89" t="s">
        <v>87</v>
      </c>
      <c r="C35" s="15">
        <v>11</v>
      </c>
      <c r="D35" s="40">
        <v>31182.82</v>
      </c>
      <c r="E35" s="17">
        <v>10830.36</v>
      </c>
      <c r="F35" s="17">
        <v>0</v>
      </c>
      <c r="G35" s="21">
        <v>0</v>
      </c>
      <c r="H35" s="22">
        <v>0</v>
      </c>
      <c r="I35" s="39">
        <f t="shared" si="0"/>
        <v>0</v>
      </c>
    </row>
    <row r="36" spans="1:9" ht="15.75" x14ac:dyDescent="0.25">
      <c r="A36" s="87"/>
      <c r="B36" s="89"/>
      <c r="C36" s="15">
        <v>45</v>
      </c>
      <c r="D36" s="40">
        <v>1092338.8899999999</v>
      </c>
      <c r="E36" s="17">
        <v>862492.88</v>
      </c>
      <c r="F36" s="17">
        <v>956492.88</v>
      </c>
      <c r="G36" s="21">
        <v>0</v>
      </c>
      <c r="H36" s="22">
        <v>842183.23</v>
      </c>
      <c r="I36" s="39">
        <f t="shared" si="0"/>
        <v>842183.23</v>
      </c>
    </row>
    <row r="37" spans="1:9" ht="15.75" x14ac:dyDescent="0.25">
      <c r="A37" s="87" t="s">
        <v>43</v>
      </c>
      <c r="B37" s="41" t="s">
        <v>88</v>
      </c>
      <c r="C37" s="15">
        <v>11</v>
      </c>
      <c r="D37" s="40">
        <v>70364.89</v>
      </c>
      <c r="E37" s="17">
        <v>454.48</v>
      </c>
      <c r="F37" s="17">
        <v>14700</v>
      </c>
      <c r="G37" s="21">
        <v>0</v>
      </c>
      <c r="H37" s="22">
        <v>14700</v>
      </c>
      <c r="I37" s="39">
        <f t="shared" si="0"/>
        <v>14700</v>
      </c>
    </row>
    <row r="38" spans="1:9" ht="15.75" x14ac:dyDescent="0.25">
      <c r="A38" s="87"/>
      <c r="B38" s="42" t="s">
        <v>89</v>
      </c>
      <c r="C38" s="15">
        <v>45</v>
      </c>
      <c r="D38" s="40">
        <v>1048684.75</v>
      </c>
      <c r="E38" s="17">
        <v>913541.49</v>
      </c>
      <c r="F38" s="17">
        <v>734391.49</v>
      </c>
      <c r="G38" s="21">
        <v>0</v>
      </c>
      <c r="H38" s="22">
        <v>751984.57</v>
      </c>
      <c r="I38" s="39">
        <f t="shared" si="0"/>
        <v>751984.57</v>
      </c>
    </row>
    <row r="39" spans="1:9" ht="15.75" x14ac:dyDescent="0.25">
      <c r="A39" s="87" t="s">
        <v>45</v>
      </c>
      <c r="B39" s="80" t="s">
        <v>90</v>
      </c>
      <c r="C39" s="15">
        <v>11</v>
      </c>
      <c r="D39" s="16">
        <v>68497.679999999993</v>
      </c>
      <c r="E39" s="17">
        <v>12824.36</v>
      </c>
      <c r="F39" s="17">
        <v>0</v>
      </c>
      <c r="G39" s="21">
        <v>0</v>
      </c>
      <c r="H39" s="22">
        <v>0</v>
      </c>
      <c r="I39" s="39">
        <f t="shared" si="0"/>
        <v>0</v>
      </c>
    </row>
    <row r="40" spans="1:9" ht="15.75" x14ac:dyDescent="0.25">
      <c r="A40" s="87"/>
      <c r="B40" s="80"/>
      <c r="C40" s="15">
        <v>45</v>
      </c>
      <c r="D40" s="16">
        <v>1222647.74</v>
      </c>
      <c r="E40" s="17">
        <v>1728653.01</v>
      </c>
      <c r="F40" s="17">
        <v>982624.01</v>
      </c>
      <c r="G40" s="21">
        <v>0</v>
      </c>
      <c r="H40" s="22">
        <v>862153.05</v>
      </c>
      <c r="I40" s="39">
        <f t="shared" si="0"/>
        <v>862153.05</v>
      </c>
    </row>
    <row r="41" spans="1:9" ht="15.75" x14ac:dyDescent="0.25">
      <c r="A41" s="87" t="s">
        <v>47</v>
      </c>
      <c r="B41" s="80" t="s">
        <v>91</v>
      </c>
      <c r="C41" s="15">
        <v>11</v>
      </c>
      <c r="D41" s="16">
        <v>231121.13</v>
      </c>
      <c r="E41" s="17">
        <v>0</v>
      </c>
      <c r="F41" s="17">
        <v>0</v>
      </c>
      <c r="G41" s="21">
        <v>0</v>
      </c>
      <c r="H41" s="22">
        <v>0</v>
      </c>
      <c r="I41" s="39">
        <f t="shared" si="0"/>
        <v>0</v>
      </c>
    </row>
    <row r="42" spans="1:9" ht="15.75" x14ac:dyDescent="0.25">
      <c r="A42" s="87"/>
      <c r="B42" s="80"/>
      <c r="C42" s="15">
        <v>45</v>
      </c>
      <c r="D42" s="16">
        <v>1740857.42</v>
      </c>
      <c r="E42" s="17">
        <v>1367634.33</v>
      </c>
      <c r="F42" s="17">
        <v>1404219.21</v>
      </c>
      <c r="G42" s="21">
        <v>137400</v>
      </c>
      <c r="H42" s="22">
        <v>1187113.9099999999</v>
      </c>
      <c r="I42" s="39">
        <f t="shared" si="0"/>
        <v>1324513.9099999999</v>
      </c>
    </row>
    <row r="43" spans="1:9" ht="15.75" x14ac:dyDescent="0.25">
      <c r="A43" s="87" t="s">
        <v>49</v>
      </c>
      <c r="B43" s="80" t="s">
        <v>92</v>
      </c>
      <c r="C43" s="15">
        <v>11</v>
      </c>
      <c r="D43" s="16">
        <v>0</v>
      </c>
      <c r="E43" s="17">
        <v>0</v>
      </c>
      <c r="F43" s="17">
        <v>0</v>
      </c>
      <c r="G43" s="21">
        <v>0</v>
      </c>
      <c r="H43" s="22">
        <v>0</v>
      </c>
      <c r="I43" s="39">
        <f t="shared" si="0"/>
        <v>0</v>
      </c>
    </row>
    <row r="44" spans="1:9" ht="15.75" x14ac:dyDescent="0.25">
      <c r="A44" s="87"/>
      <c r="B44" s="80"/>
      <c r="C44" s="15">
        <v>45</v>
      </c>
      <c r="D44" s="16">
        <v>1732690.98</v>
      </c>
      <c r="E44" s="17">
        <v>1650006</v>
      </c>
      <c r="F44" s="17">
        <v>1670706</v>
      </c>
      <c r="G44" s="21">
        <v>0</v>
      </c>
      <c r="H44" s="22">
        <v>1790026</v>
      </c>
      <c r="I44" s="39">
        <f t="shared" si="0"/>
        <v>1790026</v>
      </c>
    </row>
    <row r="45" spans="1:9" ht="15.75" x14ac:dyDescent="0.25">
      <c r="A45" s="87" t="s">
        <v>51</v>
      </c>
      <c r="B45" s="80" t="s">
        <v>93</v>
      </c>
      <c r="C45" s="15">
        <v>11</v>
      </c>
      <c r="D45" s="16"/>
      <c r="E45" s="17"/>
      <c r="F45" s="17"/>
      <c r="G45" s="21">
        <v>0</v>
      </c>
      <c r="H45" s="22">
        <v>0</v>
      </c>
      <c r="I45" s="39">
        <f t="shared" si="0"/>
        <v>0</v>
      </c>
    </row>
    <row r="46" spans="1:9" ht="15.75" x14ac:dyDescent="0.25">
      <c r="A46" s="87"/>
      <c r="B46" s="80"/>
      <c r="C46" s="15">
        <v>45</v>
      </c>
      <c r="D46" s="16"/>
      <c r="E46" s="17"/>
      <c r="F46" s="17"/>
      <c r="G46" s="21">
        <v>0</v>
      </c>
      <c r="H46" s="22">
        <v>0</v>
      </c>
      <c r="I46" s="39">
        <v>0</v>
      </c>
    </row>
    <row r="47" spans="1:9" ht="15.75" customHeight="1" x14ac:dyDescent="0.25">
      <c r="A47" s="87" t="s">
        <v>53</v>
      </c>
      <c r="B47" s="81" t="s">
        <v>94</v>
      </c>
      <c r="C47" s="15">
        <v>11</v>
      </c>
      <c r="D47" s="43"/>
      <c r="E47" s="17"/>
      <c r="F47" s="17"/>
      <c r="G47" s="21">
        <v>0</v>
      </c>
      <c r="H47" s="22">
        <v>0</v>
      </c>
      <c r="I47" s="39">
        <v>0</v>
      </c>
    </row>
    <row r="48" spans="1:9" ht="16.5" thickBot="1" x14ac:dyDescent="0.3">
      <c r="A48" s="87"/>
      <c r="B48" s="88"/>
      <c r="C48" s="44">
        <v>45</v>
      </c>
      <c r="D48" s="45"/>
      <c r="E48" s="46"/>
      <c r="F48" s="46"/>
      <c r="G48" s="26">
        <v>650000</v>
      </c>
      <c r="H48" s="27">
        <v>0</v>
      </c>
      <c r="I48" s="47">
        <f t="shared" ref="I48" si="1">G48+H48</f>
        <v>650000</v>
      </c>
    </row>
    <row r="49" spans="2:18" ht="15.75" customHeight="1" x14ac:dyDescent="0.25">
      <c r="G49" s="4"/>
      <c r="H49" s="4"/>
      <c r="I49" s="4"/>
    </row>
    <row r="50" spans="2:18" ht="15.75" x14ac:dyDescent="0.25">
      <c r="B50" s="34"/>
      <c r="C50" s="33">
        <v>11</v>
      </c>
      <c r="D50" s="1">
        <f t="shared" ref="D50:F51" si="2">SUM(D5,D7,D9,D11,D13,D15,D17,D19,D21,D23,D25,D27,D29,D31,D33,D35,D37,D39,D41,D43)</f>
        <v>1524233.1399999997</v>
      </c>
      <c r="E50" s="1">
        <f t="shared" si="2"/>
        <v>467465.51999999996</v>
      </c>
      <c r="F50" s="1">
        <f t="shared" si="2"/>
        <v>255119.88</v>
      </c>
      <c r="G50" s="1"/>
      <c r="H50" s="1"/>
      <c r="I50" s="1"/>
    </row>
    <row r="51" spans="2:18" ht="15" customHeight="1" x14ac:dyDescent="0.25">
      <c r="C51" s="33">
        <v>45</v>
      </c>
      <c r="D51" s="1">
        <f t="shared" si="2"/>
        <v>19542821.93</v>
      </c>
      <c r="E51" s="1">
        <f t="shared" si="2"/>
        <v>19043657.709999997</v>
      </c>
      <c r="F51" s="1">
        <f>SUM(F6,F8,F10,F12,F14,F16,F18,F20,F22,F24,F26,F28,F30,F32,F34,F36,F38,F40,F42,F44)</f>
        <v>17781088.02</v>
      </c>
      <c r="G51" s="1"/>
      <c r="H51" s="1"/>
      <c r="I51" s="1"/>
      <c r="J51" s="4"/>
      <c r="K51" s="4"/>
    </row>
    <row r="52" spans="2:18" x14ac:dyDescent="0.25">
      <c r="G52" s="4"/>
      <c r="H52" s="4"/>
      <c r="I52" s="4"/>
      <c r="J52" s="4"/>
      <c r="K52" s="4"/>
    </row>
    <row r="53" spans="2:18" ht="15.75" x14ac:dyDescent="0.25">
      <c r="G53" s="4"/>
      <c r="H53" s="4"/>
      <c r="I53" s="4"/>
      <c r="J53" s="4"/>
      <c r="K53" s="4"/>
      <c r="M53" s="4"/>
      <c r="N53" s="5"/>
      <c r="O53" s="5"/>
      <c r="P53" s="5"/>
      <c r="Q53" s="5"/>
      <c r="R53" s="5"/>
    </row>
    <row r="54" spans="2:18" ht="15.75" x14ac:dyDescent="0.25"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</row>
    <row r="55" spans="2:18" ht="15.75" x14ac:dyDescent="0.25"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</row>
    <row r="56" spans="2:18" ht="15.75" x14ac:dyDescent="0.25">
      <c r="J56" s="4"/>
      <c r="K56" s="4"/>
      <c r="L56" s="4"/>
      <c r="M56" s="4"/>
      <c r="N56" s="5"/>
      <c r="O56" s="5"/>
      <c r="P56" s="5"/>
      <c r="Q56" s="5"/>
      <c r="R56" s="5"/>
    </row>
    <row r="57" spans="2:18" ht="15.75" x14ac:dyDescent="0.25">
      <c r="J57" s="4"/>
      <c r="K57" s="4"/>
      <c r="L57" s="4"/>
      <c r="M57" s="4"/>
      <c r="N57" s="5"/>
      <c r="O57" s="5"/>
      <c r="P57" s="5"/>
      <c r="Q57" s="5"/>
      <c r="R57" s="5"/>
    </row>
  </sheetData>
  <mergeCells count="44">
    <mergeCell ref="A9:A10"/>
    <mergeCell ref="B9:B10"/>
    <mergeCell ref="G3:I3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41:A42"/>
    <mergeCell ref="B41:B42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A39:A40"/>
    <mergeCell ref="B39:B40"/>
    <mergeCell ref="A43:A44"/>
    <mergeCell ref="B43:B44"/>
    <mergeCell ref="A45:A46"/>
    <mergeCell ref="B45:B46"/>
    <mergeCell ref="A47:A48"/>
    <mergeCell ref="B47:B4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M19" sqref="M19"/>
    </sheetView>
  </sheetViews>
  <sheetFormatPr defaultRowHeight="15" x14ac:dyDescent="0.25"/>
  <cols>
    <col min="2" max="2" width="20.42578125" customWidth="1"/>
    <col min="4" max="4" width="11.28515625" bestFit="1" customWidth="1"/>
    <col min="5" max="6" width="11.28515625" customWidth="1"/>
    <col min="7" max="7" width="14.140625" customWidth="1"/>
    <col min="8" max="8" width="12.140625" customWidth="1"/>
    <col min="9" max="9" width="17.28515625" customWidth="1"/>
    <col min="12" max="12" width="11.28515625" bestFit="1" customWidth="1"/>
    <col min="13" max="13" width="13.140625" bestFit="1" customWidth="1"/>
    <col min="15" max="15" width="13.140625" bestFit="1" customWidth="1"/>
  </cols>
  <sheetData>
    <row r="1" spans="1:9" x14ac:dyDescent="0.25">
      <c r="A1" t="s">
        <v>95</v>
      </c>
    </row>
    <row r="2" spans="1:9" ht="15.75" thickBot="1" x14ac:dyDescent="0.3"/>
    <row r="3" spans="1:9" ht="15.75" x14ac:dyDescent="0.25">
      <c r="G3" s="84" t="s">
        <v>1</v>
      </c>
      <c r="H3" s="85"/>
      <c r="I3" s="86"/>
    </row>
    <row r="4" spans="1:9" ht="31.5" x14ac:dyDescent="0.25">
      <c r="A4" s="9" t="s">
        <v>2</v>
      </c>
      <c r="B4" s="9" t="s">
        <v>3</v>
      </c>
      <c r="C4" s="9" t="s">
        <v>4</v>
      </c>
      <c r="D4" s="10" t="s">
        <v>5</v>
      </c>
      <c r="E4" s="35" t="s">
        <v>6</v>
      </c>
      <c r="F4" s="48" t="s">
        <v>7</v>
      </c>
      <c r="G4" s="36" t="s">
        <v>96</v>
      </c>
      <c r="H4" s="49" t="s">
        <v>97</v>
      </c>
      <c r="I4" s="38" t="s">
        <v>98</v>
      </c>
    </row>
    <row r="5" spans="1:9" ht="22.5" customHeight="1" thickBot="1" x14ac:dyDescent="0.3">
      <c r="A5" s="50" t="s">
        <v>11</v>
      </c>
      <c r="B5" s="51" t="s">
        <v>99</v>
      </c>
      <c r="C5" s="15">
        <v>11</v>
      </c>
      <c r="D5" s="43">
        <v>3722503.27</v>
      </c>
      <c r="E5" s="52">
        <v>3491600</v>
      </c>
      <c r="F5" s="43">
        <v>3771000</v>
      </c>
      <c r="G5" s="26">
        <v>3771000</v>
      </c>
      <c r="H5" s="53"/>
      <c r="I5" s="54">
        <v>3771000</v>
      </c>
    </row>
  </sheetData>
  <mergeCells count="1">
    <mergeCell ref="G3: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37" sqref="H37"/>
    </sheetView>
  </sheetViews>
  <sheetFormatPr defaultRowHeight="15" x14ac:dyDescent="0.25"/>
  <cols>
    <col min="2" max="2" width="17.85546875" customWidth="1"/>
    <col min="4" max="4" width="11.28515625" customWidth="1"/>
    <col min="5" max="5" width="11.28515625" bestFit="1" customWidth="1"/>
    <col min="6" max="6" width="11.28515625" customWidth="1"/>
    <col min="7" max="7" width="11.28515625" bestFit="1" customWidth="1"/>
    <col min="8" max="8" width="11.140625" customWidth="1"/>
    <col min="9" max="9" width="17.7109375" customWidth="1"/>
    <col min="10" max="10" width="11.28515625" bestFit="1" customWidth="1"/>
    <col min="12" max="12" width="11.28515625" bestFit="1" customWidth="1"/>
    <col min="13" max="13" width="13.140625" bestFit="1" customWidth="1"/>
    <col min="15" max="15" width="13.140625" bestFit="1" customWidth="1"/>
  </cols>
  <sheetData>
    <row r="1" spans="1:9" x14ac:dyDescent="0.25">
      <c r="A1" t="s">
        <v>100</v>
      </c>
    </row>
    <row r="2" spans="1:9" ht="15.75" thickBot="1" x14ac:dyDescent="0.3"/>
    <row r="3" spans="1:9" ht="15.75" x14ac:dyDescent="0.25">
      <c r="G3" s="90" t="s">
        <v>1</v>
      </c>
      <c r="H3" s="91"/>
      <c r="I3" s="92"/>
    </row>
    <row r="4" spans="1:9" ht="33" customHeight="1" x14ac:dyDescent="0.25">
      <c r="A4" s="9" t="s">
        <v>2</v>
      </c>
      <c r="B4" s="9" t="s">
        <v>3</v>
      </c>
      <c r="C4" s="9" t="s">
        <v>4</v>
      </c>
      <c r="D4" s="10" t="s">
        <v>5</v>
      </c>
      <c r="E4" s="35" t="s">
        <v>6</v>
      </c>
      <c r="F4" s="48" t="s">
        <v>7</v>
      </c>
      <c r="G4" s="36" t="s">
        <v>96</v>
      </c>
      <c r="H4" s="49" t="s">
        <v>97</v>
      </c>
      <c r="I4" s="38" t="s">
        <v>98</v>
      </c>
    </row>
    <row r="5" spans="1:9" ht="21.75" customHeight="1" thickBot="1" x14ac:dyDescent="0.3">
      <c r="A5" s="50" t="s">
        <v>11</v>
      </c>
      <c r="B5" s="51" t="s">
        <v>101</v>
      </c>
      <c r="C5" s="15">
        <v>11</v>
      </c>
      <c r="D5" s="16">
        <v>4671257.6100000003</v>
      </c>
      <c r="E5" s="55">
        <v>4364957</v>
      </c>
      <c r="F5" s="16">
        <v>4482900</v>
      </c>
      <c r="G5" s="26">
        <v>4482900</v>
      </c>
      <c r="H5" s="53"/>
      <c r="I5" s="54">
        <v>4482900</v>
      </c>
    </row>
  </sheetData>
  <mergeCells count="1">
    <mergeCell ref="G3:I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Q17" sqref="Q17"/>
    </sheetView>
  </sheetViews>
  <sheetFormatPr defaultRowHeight="15" x14ac:dyDescent="0.25"/>
  <cols>
    <col min="1" max="1" width="6.140625" customWidth="1"/>
    <col min="2" max="2" width="41.42578125" bestFit="1" customWidth="1"/>
    <col min="4" max="4" width="14.28515625" bestFit="1" customWidth="1"/>
    <col min="5" max="6" width="14.28515625" customWidth="1"/>
    <col min="7" max="7" width="13.140625" bestFit="1" customWidth="1"/>
    <col min="8" max="8" width="13.85546875" customWidth="1"/>
    <col min="9" max="9" width="16.7109375" customWidth="1"/>
    <col min="10" max="10" width="0" hidden="1" customWidth="1"/>
  </cols>
  <sheetData>
    <row r="1" spans="1:11" x14ac:dyDescent="0.25">
      <c r="A1" t="s">
        <v>102</v>
      </c>
      <c r="K1" s="56"/>
    </row>
    <row r="2" spans="1:11" ht="15.75" thickBot="1" x14ac:dyDescent="0.3">
      <c r="K2" s="56"/>
    </row>
    <row r="3" spans="1:11" ht="15.75" x14ac:dyDescent="0.25">
      <c r="E3" s="6"/>
      <c r="F3" s="7"/>
      <c r="G3" s="84" t="s">
        <v>1</v>
      </c>
      <c r="H3" s="85"/>
      <c r="I3" s="86"/>
      <c r="J3" s="8"/>
      <c r="K3" s="56"/>
    </row>
    <row r="4" spans="1:11" ht="36" customHeight="1" x14ac:dyDescent="0.25">
      <c r="A4" s="9" t="s">
        <v>2</v>
      </c>
      <c r="B4" s="9" t="s">
        <v>3</v>
      </c>
      <c r="C4" s="9" t="s">
        <v>4</v>
      </c>
      <c r="D4" s="10" t="s">
        <v>5</v>
      </c>
      <c r="E4" s="35" t="s">
        <v>6</v>
      </c>
      <c r="F4" s="57" t="s">
        <v>7</v>
      </c>
      <c r="G4" s="36" t="s">
        <v>96</v>
      </c>
      <c r="H4" s="49" t="s">
        <v>97</v>
      </c>
      <c r="I4" s="38" t="s">
        <v>98</v>
      </c>
      <c r="J4" s="58" t="s">
        <v>103</v>
      </c>
      <c r="K4" s="56"/>
    </row>
    <row r="5" spans="1:11" ht="15.75" customHeight="1" x14ac:dyDescent="0.25">
      <c r="A5" s="87" t="s">
        <v>11</v>
      </c>
      <c r="B5" s="81" t="s">
        <v>104</v>
      </c>
      <c r="C5" s="15">
        <v>11</v>
      </c>
      <c r="D5" s="59">
        <v>0</v>
      </c>
      <c r="E5" s="59">
        <v>450000</v>
      </c>
      <c r="F5" s="60">
        <v>0</v>
      </c>
      <c r="G5" s="61">
        <v>0</v>
      </c>
      <c r="H5" s="62">
        <v>261128.68</v>
      </c>
      <c r="I5" s="63">
        <v>261128.68</v>
      </c>
      <c r="J5" s="64"/>
      <c r="K5" s="65"/>
    </row>
    <row r="6" spans="1:11" ht="15.75" x14ac:dyDescent="0.25">
      <c r="A6" s="87"/>
      <c r="B6" s="81"/>
      <c r="C6" s="15">
        <v>45</v>
      </c>
      <c r="D6" s="59">
        <v>2496882.9500000002</v>
      </c>
      <c r="E6" s="59">
        <v>2571969</v>
      </c>
      <c r="F6" s="60">
        <v>2571969</v>
      </c>
      <c r="G6" s="61">
        <v>2571969</v>
      </c>
      <c r="H6" s="62">
        <v>0</v>
      </c>
      <c r="I6" s="63">
        <v>2571969</v>
      </c>
      <c r="J6" s="64"/>
      <c r="K6" s="65"/>
    </row>
    <row r="7" spans="1:11" ht="15.75" x14ac:dyDescent="0.25">
      <c r="A7" s="87" t="s">
        <v>13</v>
      </c>
      <c r="B7" s="80" t="s">
        <v>105</v>
      </c>
      <c r="C7" s="15">
        <v>11</v>
      </c>
      <c r="D7" s="59">
        <v>0</v>
      </c>
      <c r="E7" s="59">
        <v>300000</v>
      </c>
      <c r="F7" s="60">
        <v>0</v>
      </c>
      <c r="G7" s="61">
        <v>0</v>
      </c>
      <c r="H7" s="62">
        <v>0</v>
      </c>
      <c r="I7" s="63">
        <v>0</v>
      </c>
      <c r="J7" s="64"/>
      <c r="K7" s="65"/>
    </row>
    <row r="8" spans="1:11" ht="15.75" x14ac:dyDescent="0.25">
      <c r="A8" s="87"/>
      <c r="B8" s="80"/>
      <c r="C8" s="15">
        <v>45</v>
      </c>
      <c r="D8" s="59">
        <v>8647091.7100000009</v>
      </c>
      <c r="E8" s="59">
        <v>2185454</v>
      </c>
      <c r="F8" s="60">
        <v>2485454</v>
      </c>
      <c r="G8" s="61">
        <v>2185454</v>
      </c>
      <c r="H8" s="62">
        <v>0</v>
      </c>
      <c r="I8" s="63">
        <v>2185454</v>
      </c>
      <c r="J8" s="64"/>
      <c r="K8" s="56"/>
    </row>
    <row r="9" spans="1:11" ht="15.75" x14ac:dyDescent="0.25">
      <c r="A9" s="95" t="s">
        <v>15</v>
      </c>
      <c r="B9" s="97" t="s">
        <v>106</v>
      </c>
      <c r="C9" s="15">
        <v>11</v>
      </c>
      <c r="D9" s="59">
        <v>0</v>
      </c>
      <c r="E9" s="59">
        <v>259625</v>
      </c>
      <c r="F9" s="60">
        <v>400000</v>
      </c>
      <c r="G9" s="61">
        <v>400000</v>
      </c>
      <c r="H9" s="62">
        <v>230967.87</v>
      </c>
      <c r="I9" s="63">
        <v>630967.87</v>
      </c>
      <c r="J9" s="64"/>
      <c r="K9" s="56"/>
    </row>
    <row r="10" spans="1:11" ht="15.75" x14ac:dyDescent="0.25">
      <c r="A10" s="96"/>
      <c r="B10" s="98"/>
      <c r="C10" s="15">
        <v>45</v>
      </c>
      <c r="D10" s="59">
        <v>592850</v>
      </c>
      <c r="E10" s="59">
        <v>618000</v>
      </c>
      <c r="F10" s="60">
        <v>868000</v>
      </c>
      <c r="G10" s="61">
        <v>868000</v>
      </c>
      <c r="H10" s="62">
        <v>0</v>
      </c>
      <c r="I10" s="63">
        <v>868000</v>
      </c>
      <c r="J10" s="64"/>
      <c r="K10" s="56"/>
    </row>
    <row r="11" spans="1:11" ht="15" customHeight="1" x14ac:dyDescent="0.25">
      <c r="A11" s="87" t="s">
        <v>17</v>
      </c>
      <c r="B11" s="80" t="s">
        <v>107</v>
      </c>
      <c r="C11" s="15">
        <v>11</v>
      </c>
      <c r="D11" s="59">
        <v>393853.69</v>
      </c>
      <c r="E11" s="59">
        <v>367600</v>
      </c>
      <c r="F11" s="60">
        <v>383600</v>
      </c>
      <c r="G11" s="61">
        <v>383600</v>
      </c>
      <c r="H11" s="62">
        <v>450000</v>
      </c>
      <c r="I11" s="63">
        <v>833600</v>
      </c>
      <c r="J11" s="64"/>
      <c r="K11" s="56"/>
    </row>
    <row r="12" spans="1:11" ht="15.75" x14ac:dyDescent="0.25">
      <c r="A12" s="87"/>
      <c r="B12" s="80"/>
      <c r="C12" s="15">
        <v>45</v>
      </c>
      <c r="D12" s="59">
        <v>477347</v>
      </c>
      <c r="E12" s="59">
        <v>491680</v>
      </c>
      <c r="F12" s="60">
        <v>241680</v>
      </c>
      <c r="G12" s="61">
        <v>241680</v>
      </c>
      <c r="H12" s="62">
        <v>0</v>
      </c>
      <c r="I12" s="63">
        <v>241680</v>
      </c>
      <c r="J12" s="64"/>
      <c r="K12" s="65"/>
    </row>
    <row r="13" spans="1:11" ht="15.75" x14ac:dyDescent="0.25">
      <c r="A13" s="95" t="s">
        <v>19</v>
      </c>
      <c r="B13" s="97" t="s">
        <v>108</v>
      </c>
      <c r="C13" s="15">
        <v>11</v>
      </c>
      <c r="D13" s="59">
        <v>303000</v>
      </c>
      <c r="E13" s="59">
        <v>1003300</v>
      </c>
      <c r="F13" s="60">
        <v>303000</v>
      </c>
      <c r="G13" s="61">
        <v>303000</v>
      </c>
      <c r="H13" s="62">
        <v>300000</v>
      </c>
      <c r="I13" s="63">
        <v>603000</v>
      </c>
      <c r="J13" s="64"/>
      <c r="K13" s="65"/>
    </row>
    <row r="14" spans="1:11" ht="15.75" x14ac:dyDescent="0.25">
      <c r="A14" s="96"/>
      <c r="B14" s="98"/>
      <c r="C14" s="15">
        <v>45</v>
      </c>
      <c r="D14" s="59">
        <v>400406</v>
      </c>
      <c r="E14" s="59">
        <v>412418</v>
      </c>
      <c r="F14" s="60">
        <v>412418</v>
      </c>
      <c r="G14" s="61">
        <v>412418</v>
      </c>
      <c r="H14" s="62">
        <v>0</v>
      </c>
      <c r="I14" s="63">
        <v>412418</v>
      </c>
      <c r="J14" s="64"/>
      <c r="K14" s="56"/>
    </row>
    <row r="15" spans="1:11" ht="15.75" x14ac:dyDescent="0.25">
      <c r="A15" s="87" t="s">
        <v>21</v>
      </c>
      <c r="B15" s="80" t="s">
        <v>109</v>
      </c>
      <c r="C15" s="15">
        <v>11</v>
      </c>
      <c r="D15" s="59">
        <v>0</v>
      </c>
      <c r="E15" s="59">
        <v>930000</v>
      </c>
      <c r="F15" s="60">
        <v>0</v>
      </c>
      <c r="G15" s="61">
        <v>0</v>
      </c>
      <c r="H15" s="62">
        <v>10000</v>
      </c>
      <c r="I15" s="63">
        <v>10000</v>
      </c>
      <c r="J15" s="64"/>
      <c r="K15" s="56"/>
    </row>
    <row r="16" spans="1:11" ht="15.75" x14ac:dyDescent="0.25">
      <c r="A16" s="87"/>
      <c r="B16" s="80"/>
      <c r="C16" s="15">
        <v>45</v>
      </c>
      <c r="D16" s="59">
        <v>8647091.7100000009</v>
      </c>
      <c r="E16" s="59">
        <v>8984389.9700000007</v>
      </c>
      <c r="F16" s="60">
        <v>8925914</v>
      </c>
      <c r="G16" s="61">
        <v>8925914</v>
      </c>
      <c r="H16" s="62">
        <v>0</v>
      </c>
      <c r="I16" s="63">
        <v>8925914</v>
      </c>
      <c r="J16" s="64"/>
      <c r="K16" s="56"/>
    </row>
    <row r="17" spans="1:11" ht="15.75" x14ac:dyDescent="0.25">
      <c r="A17" s="87" t="s">
        <v>23</v>
      </c>
      <c r="B17" s="80" t="s">
        <v>110</v>
      </c>
      <c r="C17" s="15">
        <v>11</v>
      </c>
      <c r="D17" s="59">
        <v>57553.75</v>
      </c>
      <c r="E17" s="59">
        <v>0</v>
      </c>
      <c r="F17" s="60">
        <v>500000</v>
      </c>
      <c r="G17" s="61">
        <v>500000</v>
      </c>
      <c r="H17" s="62">
        <v>0</v>
      </c>
      <c r="I17" s="63">
        <v>500000</v>
      </c>
      <c r="J17" s="64"/>
      <c r="K17" s="56"/>
    </row>
    <row r="18" spans="1:11" ht="15.75" x14ac:dyDescent="0.25">
      <c r="A18" s="87"/>
      <c r="B18" s="80"/>
      <c r="C18" s="15">
        <v>45</v>
      </c>
      <c r="D18" s="59">
        <v>8033634</v>
      </c>
      <c r="E18" s="59">
        <v>7079634</v>
      </c>
      <c r="F18" s="60">
        <v>8561034</v>
      </c>
      <c r="G18" s="61">
        <v>8561034</v>
      </c>
      <c r="H18" s="62">
        <v>0</v>
      </c>
      <c r="I18" s="63">
        <v>8561034</v>
      </c>
      <c r="J18" s="64"/>
      <c r="K18" s="56"/>
    </row>
    <row r="19" spans="1:11" ht="15.75" x14ac:dyDescent="0.25">
      <c r="A19" s="87" t="s">
        <v>25</v>
      </c>
      <c r="B19" s="80" t="s">
        <v>111</v>
      </c>
      <c r="C19" s="15">
        <v>11</v>
      </c>
      <c r="D19" s="59">
        <v>0</v>
      </c>
      <c r="E19" s="59">
        <v>0</v>
      </c>
      <c r="F19" s="60">
        <v>0</v>
      </c>
      <c r="G19" s="61">
        <v>0</v>
      </c>
      <c r="H19" s="62">
        <v>0</v>
      </c>
      <c r="I19" s="63">
        <v>0</v>
      </c>
      <c r="J19" s="64"/>
      <c r="K19" s="56"/>
    </row>
    <row r="20" spans="1:11" ht="16.5" thickBot="1" x14ac:dyDescent="0.3">
      <c r="A20" s="93"/>
      <c r="B20" s="94"/>
      <c r="C20" s="44">
        <v>45</v>
      </c>
      <c r="D20" s="66">
        <v>2175627.1800000002</v>
      </c>
      <c r="E20" s="66">
        <v>3621884.3</v>
      </c>
      <c r="F20" s="67">
        <v>2569732</v>
      </c>
      <c r="G20" s="68">
        <v>2569732</v>
      </c>
      <c r="H20" s="69">
        <v>0</v>
      </c>
      <c r="I20" s="70">
        <v>2569732</v>
      </c>
      <c r="J20" s="64"/>
      <c r="K20" s="56"/>
    </row>
    <row r="21" spans="1:11" x14ac:dyDescent="0.25">
      <c r="D21" s="1"/>
      <c r="G21" s="4">
        <f>SUM(G5:G20)</f>
        <v>27922801</v>
      </c>
      <c r="H21" s="4">
        <f>SUM(H5:H20)</f>
        <v>1252096.55</v>
      </c>
      <c r="I21" s="4">
        <f>SUM(I5:I20)</f>
        <v>29174897.550000001</v>
      </c>
      <c r="J21" s="64"/>
      <c r="K21" s="65"/>
    </row>
    <row r="22" spans="1:11" x14ac:dyDescent="0.25">
      <c r="J22" s="64"/>
      <c r="K22" s="56"/>
    </row>
    <row r="23" spans="1:11" x14ac:dyDescent="0.25">
      <c r="B23" s="34"/>
      <c r="J23" s="4"/>
      <c r="K23" s="56"/>
    </row>
    <row r="24" spans="1:11" hidden="1" x14ac:dyDescent="0.25">
      <c r="K24" s="56"/>
    </row>
    <row r="25" spans="1:11" x14ac:dyDescent="0.25">
      <c r="K25" s="56"/>
    </row>
    <row r="26" spans="1:11" x14ac:dyDescent="0.25">
      <c r="K26" s="56"/>
    </row>
    <row r="27" spans="1:11" ht="24" customHeight="1" x14ac:dyDescent="0.25">
      <c r="K27" s="56"/>
    </row>
    <row r="28" spans="1:11" x14ac:dyDescent="0.25">
      <c r="K28" s="56"/>
    </row>
    <row r="29" spans="1:11" x14ac:dyDescent="0.25">
      <c r="K29" s="56"/>
    </row>
    <row r="30" spans="1:11" x14ac:dyDescent="0.25">
      <c r="K30" s="56"/>
    </row>
    <row r="31" spans="1:11" x14ac:dyDescent="0.25">
      <c r="K31" s="56"/>
    </row>
    <row r="32" spans="1:11" x14ac:dyDescent="0.25">
      <c r="K32" s="56"/>
    </row>
  </sheetData>
  <mergeCells count="17">
    <mergeCell ref="A9:A10"/>
    <mergeCell ref="B9:B10"/>
    <mergeCell ref="G3:I3"/>
    <mergeCell ref="A5:A6"/>
    <mergeCell ref="B5:B6"/>
    <mergeCell ref="A7:A8"/>
    <mergeCell ref="B7:B8"/>
    <mergeCell ref="A17:A18"/>
    <mergeCell ref="B17:B18"/>
    <mergeCell ref="A19:A20"/>
    <mergeCell ref="B19:B20"/>
    <mergeCell ref="A11:A12"/>
    <mergeCell ref="B11:B12"/>
    <mergeCell ref="A13:A14"/>
    <mergeCell ref="B13:B14"/>
    <mergeCell ref="A15:A16"/>
    <mergeCell ref="B15:B1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L21" sqref="L21"/>
    </sheetView>
  </sheetViews>
  <sheetFormatPr defaultRowHeight="15" x14ac:dyDescent="0.25"/>
  <cols>
    <col min="2" max="2" width="16.28515625" customWidth="1"/>
    <col min="4" max="5" width="11.28515625" bestFit="1" customWidth="1"/>
    <col min="6" max="6" width="11.85546875" customWidth="1"/>
    <col min="7" max="7" width="12.28515625" bestFit="1" customWidth="1"/>
    <col min="9" max="9" width="19.5703125" customWidth="1"/>
  </cols>
  <sheetData>
    <row r="1" spans="1:9" x14ac:dyDescent="0.25">
      <c r="A1" t="s">
        <v>112</v>
      </c>
    </row>
    <row r="2" spans="1:9" ht="15.75" thickBot="1" x14ac:dyDescent="0.3"/>
    <row r="3" spans="1:9" ht="15.75" x14ac:dyDescent="0.25">
      <c r="G3" s="84" t="s">
        <v>1</v>
      </c>
      <c r="H3" s="85"/>
      <c r="I3" s="86"/>
    </row>
    <row r="4" spans="1:9" ht="31.5" x14ac:dyDescent="0.25">
      <c r="A4" s="9" t="s">
        <v>2</v>
      </c>
      <c r="B4" s="9" t="s">
        <v>3</v>
      </c>
      <c r="C4" s="9" t="s">
        <v>4</v>
      </c>
      <c r="D4" s="10" t="s">
        <v>5</v>
      </c>
      <c r="E4" s="35" t="s">
        <v>6</v>
      </c>
      <c r="F4" s="71" t="s">
        <v>7</v>
      </c>
      <c r="G4" s="36" t="s">
        <v>96</v>
      </c>
      <c r="H4" s="49" t="s">
        <v>97</v>
      </c>
      <c r="I4" s="38" t="s">
        <v>98</v>
      </c>
    </row>
    <row r="5" spans="1:9" ht="15.75" x14ac:dyDescent="0.25">
      <c r="A5" s="50" t="s">
        <v>11</v>
      </c>
      <c r="B5" s="51" t="s">
        <v>113</v>
      </c>
      <c r="C5" s="15">
        <v>11</v>
      </c>
      <c r="D5" s="16">
        <v>1338331.25</v>
      </c>
      <c r="E5" s="52">
        <v>1229400</v>
      </c>
      <c r="F5" s="16">
        <v>1306072.5</v>
      </c>
      <c r="G5" s="21">
        <v>1306072.5</v>
      </c>
      <c r="H5" s="72">
        <v>0</v>
      </c>
      <c r="I5" s="21">
        <v>1306072.5</v>
      </c>
    </row>
    <row r="6" spans="1:9" ht="15.75" x14ac:dyDescent="0.25">
      <c r="A6" s="50" t="s">
        <v>13</v>
      </c>
      <c r="B6" s="51"/>
      <c r="C6" s="15">
        <v>13</v>
      </c>
      <c r="D6" s="16">
        <v>89250</v>
      </c>
      <c r="E6" s="52">
        <v>0</v>
      </c>
      <c r="F6" s="16">
        <v>100000</v>
      </c>
      <c r="G6" s="21">
        <v>100000</v>
      </c>
      <c r="H6" s="72">
        <v>0</v>
      </c>
      <c r="I6" s="73">
        <v>100000</v>
      </c>
    </row>
    <row r="7" spans="1:9" ht="15.75" x14ac:dyDescent="0.25">
      <c r="A7" s="50" t="s">
        <v>15</v>
      </c>
      <c r="B7" s="51"/>
      <c r="C7" s="15">
        <v>14</v>
      </c>
      <c r="D7" s="16">
        <v>110797.5</v>
      </c>
      <c r="E7" s="52">
        <v>400000</v>
      </c>
      <c r="F7" s="16">
        <v>0</v>
      </c>
      <c r="G7" s="21">
        <v>0</v>
      </c>
      <c r="H7" s="72">
        <v>0</v>
      </c>
      <c r="I7" s="73">
        <v>0</v>
      </c>
    </row>
  </sheetData>
  <mergeCells count="1">
    <mergeCell ref="G3:I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1" sqref="H11"/>
    </sheetView>
  </sheetViews>
  <sheetFormatPr defaultRowHeight="15" x14ac:dyDescent="0.25"/>
  <cols>
    <col min="2" max="2" width="19.140625" customWidth="1"/>
    <col min="4" max="4" width="11.28515625" customWidth="1"/>
    <col min="5" max="6" width="13" customWidth="1"/>
    <col min="7" max="7" width="11.28515625" bestFit="1" customWidth="1"/>
    <col min="8" max="8" width="9.85546875" bestFit="1" customWidth="1"/>
    <col min="9" max="9" width="14.28515625" customWidth="1"/>
  </cols>
  <sheetData>
    <row r="1" spans="1:9" x14ac:dyDescent="0.25">
      <c r="A1" t="s">
        <v>114</v>
      </c>
    </row>
    <row r="2" spans="1:9" ht="15.75" thickBot="1" x14ac:dyDescent="0.3"/>
    <row r="3" spans="1:9" ht="15.75" x14ac:dyDescent="0.25">
      <c r="G3" s="84" t="s">
        <v>1</v>
      </c>
      <c r="H3" s="85"/>
      <c r="I3" s="86"/>
    </row>
    <row r="4" spans="1:9" ht="33.75" customHeigh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36" t="s">
        <v>96</v>
      </c>
      <c r="H4" s="49" t="s">
        <v>97</v>
      </c>
      <c r="I4" s="38" t="s">
        <v>98</v>
      </c>
    </row>
    <row r="5" spans="1:9" ht="29.25" customHeight="1" thickBot="1" x14ac:dyDescent="0.3">
      <c r="A5" s="50" t="s">
        <v>11</v>
      </c>
      <c r="B5" s="74" t="s">
        <v>115</v>
      </c>
      <c r="C5" s="15">
        <v>11</v>
      </c>
      <c r="D5" s="16">
        <v>2248742.2000000002</v>
      </c>
      <c r="E5" s="16">
        <v>2400000</v>
      </c>
      <c r="F5" s="16">
        <v>2579000</v>
      </c>
      <c r="G5" s="26">
        <v>2579000</v>
      </c>
      <c r="H5" s="53">
        <v>0</v>
      </c>
      <c r="I5" s="54">
        <v>2579000</v>
      </c>
    </row>
  </sheetData>
  <mergeCells count="1">
    <mergeCell ref="G3:I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11" sqref="I11"/>
    </sheetView>
  </sheetViews>
  <sheetFormatPr defaultRowHeight="15" x14ac:dyDescent="0.25"/>
  <cols>
    <col min="2" max="2" width="12.7109375" customWidth="1"/>
    <col min="4" max="5" width="11.7109375" bestFit="1" customWidth="1"/>
    <col min="6" max="6" width="11.7109375" customWidth="1"/>
    <col min="7" max="7" width="11.42578125" bestFit="1" customWidth="1"/>
    <col min="8" max="8" width="11.85546875" bestFit="1" customWidth="1"/>
    <col min="9" max="9" width="19.140625" customWidth="1"/>
  </cols>
  <sheetData>
    <row r="1" spans="1:9" x14ac:dyDescent="0.25">
      <c r="A1" t="s">
        <v>118</v>
      </c>
    </row>
    <row r="2" spans="1:9" ht="15.75" thickBot="1" x14ac:dyDescent="0.3"/>
    <row r="3" spans="1:9" ht="15.75" x14ac:dyDescent="0.25">
      <c r="G3" s="84" t="s">
        <v>1</v>
      </c>
      <c r="H3" s="85"/>
      <c r="I3" s="86"/>
    </row>
    <row r="4" spans="1:9" ht="33.75" customHeigh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36" t="s">
        <v>96</v>
      </c>
      <c r="H4" s="49" t="s">
        <v>97</v>
      </c>
      <c r="I4" s="38" t="s">
        <v>98</v>
      </c>
    </row>
    <row r="5" spans="1:9" ht="15.75" x14ac:dyDescent="0.25">
      <c r="A5" s="50" t="s">
        <v>11</v>
      </c>
      <c r="B5" s="50" t="s">
        <v>119</v>
      </c>
      <c r="C5" s="15">
        <v>11</v>
      </c>
      <c r="D5" s="16">
        <v>1009123.07</v>
      </c>
      <c r="E5" s="16">
        <v>4403283.2699999996</v>
      </c>
      <c r="F5" s="16">
        <v>1369758</v>
      </c>
      <c r="G5" s="21">
        <v>1369758</v>
      </c>
      <c r="H5" s="72"/>
      <c r="I5" s="73">
        <f>G5+H5</f>
        <v>1369758</v>
      </c>
    </row>
  </sheetData>
  <mergeCells count="1">
    <mergeCell ref="G3:I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6" sqref="H16"/>
    </sheetView>
  </sheetViews>
  <sheetFormatPr defaultRowHeight="15" x14ac:dyDescent="0.25"/>
  <cols>
    <col min="2" max="2" width="14.28515625" customWidth="1"/>
    <col min="4" max="4" width="11.28515625" customWidth="1"/>
    <col min="5" max="6" width="13.7109375" customWidth="1"/>
    <col min="7" max="7" width="11.28515625" bestFit="1" customWidth="1"/>
    <col min="8" max="8" width="9.85546875" bestFit="1" customWidth="1"/>
    <col min="9" max="9" width="17.7109375" customWidth="1"/>
  </cols>
  <sheetData>
    <row r="1" spans="1:9" x14ac:dyDescent="0.25">
      <c r="A1" t="s">
        <v>116</v>
      </c>
    </row>
    <row r="2" spans="1:9" ht="15.75" thickBot="1" x14ac:dyDescent="0.3"/>
    <row r="3" spans="1:9" ht="15.75" x14ac:dyDescent="0.25">
      <c r="G3" s="84" t="s">
        <v>1</v>
      </c>
      <c r="H3" s="85"/>
      <c r="I3" s="86"/>
    </row>
    <row r="4" spans="1:9" ht="34.5" customHeigh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36" t="s">
        <v>96</v>
      </c>
      <c r="H4" s="49" t="s">
        <v>97</v>
      </c>
      <c r="I4" s="38" t="s">
        <v>98</v>
      </c>
    </row>
    <row r="5" spans="1:9" ht="15.75" x14ac:dyDescent="0.25">
      <c r="A5" s="50" t="s">
        <v>11</v>
      </c>
      <c r="B5" s="50" t="s">
        <v>117</v>
      </c>
      <c r="C5" s="15">
        <v>11</v>
      </c>
      <c r="D5" s="75">
        <v>1132003.82</v>
      </c>
      <c r="E5" s="75">
        <v>672000</v>
      </c>
      <c r="F5" s="75">
        <v>703000</v>
      </c>
      <c r="G5" s="76">
        <v>703000</v>
      </c>
      <c r="H5" s="77"/>
      <c r="I5" s="78">
        <v>703000</v>
      </c>
    </row>
  </sheetData>
  <mergeCells count="1">
    <mergeCell ref="G3:I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Osnovne škole </vt:lpstr>
      <vt:lpstr>Srednje škole</vt:lpstr>
      <vt:lpstr>Narodni muzej</vt:lpstr>
      <vt:lpstr>Kazalište lutaka</vt:lpstr>
      <vt:lpstr>Zdravstvo</vt:lpstr>
      <vt:lpstr>Natura Jadera</vt:lpstr>
      <vt:lpstr>Zavod za prost.uređenje</vt:lpstr>
      <vt:lpstr>Inovacija</vt:lpstr>
      <vt:lpstr>AGGRA</vt:lpstr>
      <vt:lpstr>Zadra nova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2021-09-10T12:12:38Z</dcterms:modified>
</cp:coreProperties>
</file>